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HARE\Plans Review\PR Fee Calculator\"/>
    </mc:Choice>
  </mc:AlternateContent>
  <xr:revisionPtr revIDLastSave="0" documentId="13_ncr:1_{9E5B9F71-277D-415B-96C7-0AF0D8D06553}" xr6:coauthVersionLast="47" xr6:coauthVersionMax="47" xr10:uidLastSave="{00000000-0000-0000-0000-000000000000}"/>
  <bookViews>
    <workbookView xWindow="-32110" yWindow="1580" windowWidth="19420" windowHeight="10300" xr2:uid="{00000000-000D-0000-FFFF-FFFF00000000}"/>
  </bookViews>
  <sheets>
    <sheet name="Plans Review Fee Calculator" sheetId="1" r:id="rId1"/>
    <sheet name="Building Permit Fees Reference " sheetId="2" r:id="rId2"/>
    <sheet name="Building Valuation Table" sheetId="4" r:id="rId3"/>
  </sheets>
  <definedNames>
    <definedName name="_xlnm.Print_Area" localSheetId="0">'Plans Review Fee Calculator'!$A$1:$D$94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1" l="1"/>
  <c r="C79" i="1"/>
  <c r="C71" i="1"/>
  <c r="C51" i="1"/>
  <c r="C60" i="1" l="1"/>
  <c r="C30" i="1"/>
  <c r="C27" i="1"/>
  <c r="C33" i="1" l="1"/>
  <c r="C10" i="1" s="1"/>
  <c r="H11" i="2" l="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E11" i="2"/>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G11" i="2"/>
  <c r="G12" i="2" s="1"/>
  <c r="G13" i="2" s="1"/>
  <c r="G14" i="2" s="1"/>
  <c r="G15" i="2" s="1"/>
  <c r="G16" i="2" s="1"/>
  <c r="G17" i="2" s="1"/>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G18" i="2" l="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alcChain>
</file>

<file path=xl/sharedStrings.xml><?xml version="1.0" encoding="utf-8"?>
<sst xmlns="http://schemas.openxmlformats.org/spreadsheetml/2006/main" count="123" uniqueCount="118">
  <si>
    <t>Athens-Clarke County Changes to Approved Plans Review</t>
  </si>
  <si>
    <t xml:space="preserve">Person Completing this form: _________________________________ </t>
  </si>
  <si>
    <t>Date: _____________</t>
  </si>
  <si>
    <t>Project Name: __________________________________________________________________</t>
  </si>
  <si>
    <t>Project Address: ________________________________________________________________</t>
  </si>
  <si>
    <t>INSTRUCTIONS</t>
  </si>
  <si>
    <r>
      <t xml:space="preserve">The Total Fee due (shown above) will be calculated automatically as data is entered into the applicable fields below that are identified with this symbol </t>
    </r>
    <r>
      <rPr>
        <b/>
        <sz val="14"/>
        <color theme="1"/>
        <rFont val="Wingdings"/>
        <charset val="2"/>
      </rPr>
      <t>Ü</t>
    </r>
  </si>
  <si>
    <r>
      <t xml:space="preserve">Please place a value in each field identified with this symbol </t>
    </r>
    <r>
      <rPr>
        <b/>
        <sz val="14"/>
        <color theme="1"/>
        <rFont val="Wingdings"/>
        <charset val="2"/>
      </rPr>
      <t xml:space="preserve">Ü </t>
    </r>
  </si>
  <si>
    <t>Once complete, please submit this document as a PDF with your CTA review application.</t>
  </si>
  <si>
    <t>Please indicate payment method (cash, check, or credit card). Credit card payments may be paid over the phone to (706) 613-3520. If so, applicant will be contacted for payment after all application materials are processed.</t>
  </si>
  <si>
    <t>CTA Review Fee Calculations by Reviewing Department</t>
  </si>
  <si>
    <r>
      <t xml:space="preserve">When you see this symbol </t>
    </r>
    <r>
      <rPr>
        <sz val="14"/>
        <color theme="1"/>
        <rFont val="Wingdings"/>
        <charset val="2"/>
      </rPr>
      <t>Ü</t>
    </r>
    <r>
      <rPr>
        <sz val="14"/>
        <color theme="1"/>
        <rFont val="Calibri"/>
        <family val="2"/>
        <scheme val="minor"/>
      </rPr>
      <t>, project data or fee information is needed.</t>
    </r>
  </si>
  <si>
    <t>Base CTA Submittal Fee</t>
  </si>
  <si>
    <t xml:space="preserve">Based on the estimated Project Value provided, the Base CTA Submittal fee amount is shown here. </t>
  </si>
  <si>
    <t>Based on the number of plan sheets provided, the additional technology fee amount is shown here.</t>
  </si>
  <si>
    <t>Base CTA Submittal Fee Total</t>
  </si>
  <si>
    <t>Transportation &amp; Public Works Department</t>
  </si>
  <si>
    <t xml:space="preserve">This fee applies to any projects that include site work </t>
  </si>
  <si>
    <t>Stormwater Management CTA Review Fee</t>
  </si>
  <si>
    <t xml:space="preserve">Stormwater Management plans include all stormwater conveyance, detention, and retention facilities, and related details. </t>
  </si>
  <si>
    <t>Transportation &amp; Public Works CTA Sub-Total</t>
  </si>
  <si>
    <t>Public Utilities Department</t>
  </si>
  <si>
    <t>Utility Plan Review Fee</t>
  </si>
  <si>
    <t>This fee applies to any projects that involve utility-related Civil/Site CTA Review submittals.</t>
  </si>
  <si>
    <t>Planning Department</t>
  </si>
  <si>
    <t>Tree Management CTA Submittal Fee</t>
  </si>
  <si>
    <r>
      <t xml:space="preserve">If applicable, enter Tree Management Plan Review fee here  </t>
    </r>
    <r>
      <rPr>
        <b/>
        <sz val="20"/>
        <color theme="1"/>
        <rFont val="Wingdings"/>
        <charset val="2"/>
      </rPr>
      <t>Ü</t>
    </r>
  </si>
  <si>
    <t>Fire Marshal's Office</t>
  </si>
  <si>
    <t>Fire Marshal CTA Review Submittal Fee</t>
  </si>
  <si>
    <t>Building Inspections Department</t>
  </si>
  <si>
    <t>Building and Sub-Trade CTA Review Fee</t>
  </si>
  <si>
    <t>ATHENS-CLARKE COUNTY</t>
  </si>
  <si>
    <t>BUILDING PERMITS AND INSPECTION DEPARTMENT</t>
  </si>
  <si>
    <t>120 W. DOUGHERTY STREET</t>
  </si>
  <si>
    <t>ATHENS, GEORGIA  30601</t>
  </si>
  <si>
    <t>BUILDING PERMIT FEES REFERENCE CHART</t>
  </si>
  <si>
    <t>REVISED JANUARY 1, 2022</t>
  </si>
  <si>
    <t>Est. Project Cost</t>
  </si>
  <si>
    <t>Permit Fee</t>
  </si>
  <si>
    <t>*ABOVE = $3 PER $1,000</t>
  </si>
  <si>
    <t>Athens-Clarke County Building Valuation Table</t>
  </si>
  <si>
    <t>Square Foot Construction Costs</t>
  </si>
  <si>
    <t>Effective July 1, 2022</t>
  </si>
  <si>
    <t>ICC Construction Type</t>
  </si>
  <si>
    <t>ICC Occupancy Classification</t>
  </si>
  <si>
    <t>IA</t>
  </si>
  <si>
    <t>IB</t>
  </si>
  <si>
    <t>IIA</t>
  </si>
  <si>
    <t>IIB</t>
  </si>
  <si>
    <t>IIIA</t>
  </si>
  <si>
    <t>IIIB</t>
  </si>
  <si>
    <t>IV</t>
  </si>
  <si>
    <t>VA</t>
  </si>
  <si>
    <t>VB</t>
  </si>
  <si>
    <t>A-1 Assembly, theaters, with stage</t>
  </si>
  <si>
    <t>A-1 Assembly, theaters, without stage</t>
  </si>
  <si>
    <t>A-2 Assembly, nightclubs</t>
  </si>
  <si>
    <t>A-2 Assembly, restaurants, bars, banquet halls</t>
  </si>
  <si>
    <t>A-3 Assembly, churches</t>
  </si>
  <si>
    <t>A-3 Assembly, general, community halls, libraries, museums</t>
  </si>
  <si>
    <t>A-4 Assembly, arenas</t>
  </si>
  <si>
    <t>A-4 Assembly, outdoor</t>
  </si>
  <si>
    <t>B Business</t>
  </si>
  <si>
    <t>E Educational</t>
  </si>
  <si>
    <t>F-1 Factory and industrial, moderate hazard</t>
  </si>
  <si>
    <t>F-2 Factory and industrial, low hazard</t>
  </si>
  <si>
    <t>H-1 High Hazard, explosives</t>
  </si>
  <si>
    <t>H234 High Hazard</t>
  </si>
  <si>
    <t>H-5 HPM</t>
  </si>
  <si>
    <t>I-1 Institutional, supervised environment</t>
  </si>
  <si>
    <t>I-2 Institutional, hospitals</t>
  </si>
  <si>
    <t>I-2 Institutional, nursing homes</t>
  </si>
  <si>
    <t>I-3 Institutional, restrained</t>
  </si>
  <si>
    <t>I-4 Institutional, day care facilities</t>
  </si>
  <si>
    <t>M Mercantile</t>
  </si>
  <si>
    <t>R-1 Residential, hotels</t>
  </si>
  <si>
    <t>R-2 Residential, multiple family</t>
  </si>
  <si>
    <t>R-3 Residential, one- and two-family</t>
  </si>
  <si>
    <t>R-4 Residential, care/assisted living facilities</t>
  </si>
  <si>
    <t>S-1 Storage, moderate hazard</t>
  </si>
  <si>
    <t>S-2 Storage, low hazard</t>
  </si>
  <si>
    <t>U Utility, miscellaneous</t>
  </si>
  <si>
    <t>a. Private garages, carports, porches and storage buildings use Utility, miscelaneous</t>
  </si>
  <si>
    <t>b. Unfinished basements (all use groups) = $25.00 per sq. ft.</t>
  </si>
  <si>
    <t>c. For shell only buildings deduct 20 percent of calculated valuation</t>
  </si>
  <si>
    <t>d. 0.00 valuation indicates not permitted</t>
  </si>
  <si>
    <t>e. Decks (all use groups) = $20.00 per sq. ft.</t>
  </si>
  <si>
    <r>
      <t xml:space="preserve">The base plan submittal fee (minimum of $375) applies to </t>
    </r>
    <r>
      <rPr>
        <b/>
        <u/>
        <sz val="14"/>
        <color theme="1"/>
        <rFont val="Calibri"/>
        <family val="2"/>
        <scheme val="minor"/>
      </rPr>
      <t>every</t>
    </r>
    <r>
      <rPr>
        <b/>
        <sz val="14"/>
        <color theme="1"/>
        <rFont val="Calibri"/>
        <family val="2"/>
        <scheme val="minor"/>
      </rPr>
      <t xml:space="preserve"> CTA Plans Review project and has already been entered.  Enter 0 (zero) for those fields that do not apply to your project.</t>
    </r>
  </si>
  <si>
    <t xml:space="preserve">$80/trade </t>
  </si>
  <si>
    <r>
      <t xml:space="preserve">Enter the TOTAL number of sheets in the plan set here  </t>
    </r>
    <r>
      <rPr>
        <b/>
        <sz val="20"/>
        <color theme="1"/>
        <rFont val="Wingdings"/>
        <charset val="2"/>
      </rPr>
      <t>Ü</t>
    </r>
  </si>
  <si>
    <r>
      <rPr>
        <b/>
        <sz val="12"/>
        <color rgb="FF000000"/>
        <rFont val="Calibri"/>
        <family val="2"/>
        <scheme val="minor"/>
      </rPr>
      <t xml:space="preserve">Enter estimated TOTAL Project Value of Changes amount here  </t>
    </r>
    <r>
      <rPr>
        <b/>
        <sz val="20"/>
        <color rgb="FF000000"/>
        <rFont val="Wingdings"/>
        <charset val="2"/>
      </rPr>
      <t>Ü</t>
    </r>
  </si>
  <si>
    <t>This fee applies to any projects that involve Civil/Site CTA Review submittals that affect existing approved TMP.</t>
  </si>
  <si>
    <t>Plannning Department CTA Review Fee</t>
  </si>
  <si>
    <t>TPW Construction CTA Review Fee</t>
  </si>
  <si>
    <t>Traffic Engineering CTA Review Fee</t>
  </si>
  <si>
    <r>
      <t xml:space="preserve">If applicable, enter TPW Construction CTA Review fee here  </t>
    </r>
    <r>
      <rPr>
        <b/>
        <sz val="20"/>
        <color theme="1"/>
        <rFont val="Wingdings"/>
        <charset val="2"/>
      </rPr>
      <t>Ü</t>
    </r>
  </si>
  <si>
    <r>
      <t xml:space="preserve">        If applicable, enter Planning Department CTA Review fee here  </t>
    </r>
    <r>
      <rPr>
        <b/>
        <sz val="20"/>
        <color theme="1"/>
        <rFont val="Wingdings"/>
        <charset val="2"/>
      </rPr>
      <t>Ü</t>
    </r>
  </si>
  <si>
    <r>
      <t xml:space="preserve">If applicable, enter Utility CTA review fee here  </t>
    </r>
    <r>
      <rPr>
        <b/>
        <sz val="20"/>
        <color theme="1"/>
        <rFont val="Wingdings"/>
        <charset val="2"/>
      </rPr>
      <t>Ü</t>
    </r>
  </si>
  <si>
    <r>
      <t xml:space="preserve">If applicable, enter Fire Marshal CTA review fee here  </t>
    </r>
    <r>
      <rPr>
        <b/>
        <sz val="20"/>
        <color theme="1"/>
        <rFont val="Wingdings"/>
        <charset val="2"/>
      </rPr>
      <t>Ü</t>
    </r>
  </si>
  <si>
    <t>Building Inspections Trades review fees for Changes to Approved submittals are a flat rate $80 per required trade review.</t>
  </si>
  <si>
    <r>
      <t xml:space="preserve">If applicable, enter Traffic Engineering CTA Review fee here  </t>
    </r>
    <r>
      <rPr>
        <b/>
        <sz val="20"/>
        <color theme="1"/>
        <rFont val="Wingdings"/>
        <charset val="2"/>
      </rPr>
      <t>Ü</t>
    </r>
  </si>
  <si>
    <r>
      <t xml:space="preserve">If applicable, enter Stormwater Management CTA Review fee here  </t>
    </r>
    <r>
      <rPr>
        <b/>
        <sz val="20"/>
        <color theme="1"/>
        <rFont val="Wingdings"/>
        <charset val="2"/>
      </rPr>
      <t>Ü</t>
    </r>
  </si>
  <si>
    <r>
      <t xml:space="preserve">This fee applies to </t>
    </r>
    <r>
      <rPr>
        <b/>
        <i/>
        <u/>
        <sz val="11"/>
        <color rgb="FF000000"/>
        <rFont val="Calibri"/>
        <family val="2"/>
        <scheme val="minor"/>
      </rPr>
      <t>all Changes to Approved (CTA) Plans Review submittals</t>
    </r>
    <r>
      <rPr>
        <i/>
        <sz val="11"/>
        <color rgb="FF000000"/>
        <rFont val="Calibri"/>
        <family val="2"/>
        <scheme val="minor"/>
      </rPr>
      <t>, regardless of the type of submittal (building or site). This fee is based on the estimated value of the proposed changes to the previously approved plans. The Base CTA Submittal fee is $375 for proposed changes to approved project values up to $10,000. For changed values greater than $10,000, the Base CTA Submittal fee is $500. The Base fee includes up to 50 plan sheets in a plan set. If the plan set is greater than 50 sheets, a $2 technology fee per sheet is required.</t>
    </r>
  </si>
  <si>
    <t>This fee applies to any proposed changes that require a Planning department review.</t>
  </si>
  <si>
    <r>
      <t xml:space="preserve">          If applicable, enter $80 Building Inspection CTA review fee here  </t>
    </r>
    <r>
      <rPr>
        <b/>
        <sz val="20"/>
        <color theme="1"/>
        <rFont val="Wingdings"/>
        <charset val="2"/>
      </rPr>
      <t>Ü</t>
    </r>
  </si>
  <si>
    <r>
      <t xml:space="preserve">                          If applicable, enter $80 Plumbing CTA review fee here  </t>
    </r>
    <r>
      <rPr>
        <b/>
        <sz val="20"/>
        <color theme="1"/>
        <rFont val="Wingdings"/>
        <charset val="2"/>
      </rPr>
      <t>Ü</t>
    </r>
  </si>
  <si>
    <r>
      <t xml:space="preserve">          If applicable, enter  $80 Mechanical (HVAC) CTA review fee here  </t>
    </r>
    <r>
      <rPr>
        <b/>
        <sz val="20"/>
        <color theme="1"/>
        <rFont val="Wingdings"/>
        <charset val="2"/>
      </rPr>
      <t>Ü</t>
    </r>
  </si>
  <si>
    <r>
      <t xml:space="preserve">                           If applicable, enter $80 Electrical CTA review fee here  </t>
    </r>
    <r>
      <rPr>
        <b/>
        <sz val="20"/>
        <color theme="1"/>
        <rFont val="Wingdings"/>
        <charset val="2"/>
      </rPr>
      <t>Ü</t>
    </r>
  </si>
  <si>
    <r>
      <t xml:space="preserve">                     If applicable, enter $80 Energy Code CTA review fee here  </t>
    </r>
    <r>
      <rPr>
        <b/>
        <sz val="20"/>
        <color theme="1"/>
        <rFont val="Wingdings"/>
        <charset val="2"/>
      </rPr>
      <t>Ü</t>
    </r>
  </si>
  <si>
    <t>TOTAL CTA PLANS REVIEW FEE DUE AT SUBMISSION</t>
  </si>
  <si>
    <t xml:space="preserve">                        PR #:______________________________</t>
  </si>
  <si>
    <t>Public Utilities CTA Sub-Total</t>
  </si>
  <si>
    <t>Planning Department CTA Sub-Total</t>
  </si>
  <si>
    <t>Fire Marshal CTA Sub-Total</t>
  </si>
  <si>
    <t>Building Inspections Department CTA Sub-Total</t>
  </si>
  <si>
    <t>Updated July 2024</t>
  </si>
  <si>
    <t>CTA Site and Building Review Submittal Fee Calculator FY25</t>
  </si>
  <si>
    <t xml:space="preserve">An Incremental CTA Base Fee, in accordance with ACC's FY25 Fee Schedule, will be added by the Planning Department during processing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</si>
</sst>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38"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b/>
      <sz val="18"/>
      <color theme="1"/>
      <name val="Times New Roman"/>
      <family val="1"/>
    </font>
    <font>
      <sz val="12"/>
      <color theme="1"/>
      <name val="Calibri"/>
      <family val="2"/>
      <scheme val="minor"/>
    </font>
    <font>
      <b/>
      <sz val="12"/>
      <color theme="1"/>
      <name val="Calibri"/>
      <family val="2"/>
      <scheme val="minor"/>
    </font>
    <font>
      <b/>
      <sz val="20"/>
      <color theme="1"/>
      <name val="Wingdings"/>
      <charset val="2"/>
    </font>
    <font>
      <i/>
      <sz val="12"/>
      <color theme="1"/>
      <name val="Calibri"/>
      <family val="2"/>
      <scheme val="minor"/>
    </font>
    <font>
      <i/>
      <sz val="11"/>
      <color theme="1"/>
      <name val="Calibri"/>
      <family val="2"/>
      <scheme val="minor"/>
    </font>
    <font>
      <b/>
      <sz val="20"/>
      <color theme="1"/>
      <name val="Calibri"/>
      <family val="2"/>
      <scheme val="minor"/>
    </font>
    <font>
      <b/>
      <u/>
      <sz val="18"/>
      <color theme="1"/>
      <name val="Calibri"/>
      <family val="2"/>
      <scheme val="minor"/>
    </font>
    <font>
      <u/>
      <sz val="10"/>
      <name val="Arial"/>
      <family val="2"/>
    </font>
    <font>
      <b/>
      <sz val="16"/>
      <name val="Arial"/>
      <family val="2"/>
    </font>
    <font>
      <b/>
      <sz val="14"/>
      <color theme="1"/>
      <name val="Wingdings"/>
      <charset val="2"/>
    </font>
    <font>
      <sz val="24"/>
      <color theme="1"/>
      <name val="Calibri"/>
      <family val="2"/>
      <scheme val="minor"/>
    </font>
    <font>
      <b/>
      <sz val="24"/>
      <color theme="1"/>
      <name val="Calibri"/>
      <family val="2"/>
      <scheme val="minor"/>
    </font>
    <font>
      <b/>
      <sz val="13"/>
      <color theme="1"/>
      <name val="Calibri"/>
      <family val="2"/>
      <scheme val="minor"/>
    </font>
    <font>
      <b/>
      <sz val="13"/>
      <color theme="0"/>
      <name val="Calibri"/>
      <family val="2"/>
      <scheme val="minor"/>
    </font>
    <font>
      <sz val="8"/>
      <color theme="0" tint="-0.499984740745262"/>
      <name val="Calibri"/>
      <family val="2"/>
      <scheme val="minor"/>
    </font>
    <font>
      <sz val="8"/>
      <color theme="0" tint="-0.499984740745262"/>
      <name val="Arial"/>
      <family val="2"/>
    </font>
    <font>
      <b/>
      <u/>
      <sz val="14"/>
      <color theme="1"/>
      <name val="Calibri"/>
      <family val="2"/>
      <scheme val="minor"/>
    </font>
    <font>
      <sz val="14"/>
      <color theme="1"/>
      <name val="Calibri"/>
      <family val="2"/>
      <scheme val="minor"/>
    </font>
    <font>
      <sz val="14"/>
      <color theme="1"/>
      <name val="Wingdings"/>
      <charset val="2"/>
    </font>
    <font>
      <sz val="11"/>
      <name val="Calibri"/>
      <family val="2"/>
      <scheme val="minor"/>
    </font>
    <font>
      <b/>
      <sz val="12"/>
      <name val="Arial"/>
      <family val="2"/>
    </font>
    <font>
      <b/>
      <sz val="11"/>
      <name val="Arial"/>
      <family val="2"/>
    </font>
    <font>
      <i/>
      <sz val="12"/>
      <color theme="1"/>
      <name val="Times New Roman"/>
      <family val="1"/>
    </font>
    <font>
      <sz val="11"/>
      <color rgb="FF000000"/>
      <name val="Calibri"/>
      <family val="2"/>
      <scheme val="minor"/>
    </font>
    <font>
      <i/>
      <sz val="11"/>
      <color rgb="FF000000"/>
      <name val="Calibri"/>
      <family val="2"/>
      <scheme val="minor"/>
    </font>
    <font>
      <b/>
      <i/>
      <u/>
      <sz val="11"/>
      <color rgb="FF000000"/>
      <name val="Calibri"/>
      <family val="2"/>
      <scheme val="minor"/>
    </font>
    <font>
      <b/>
      <sz val="12"/>
      <color rgb="FF000000"/>
      <name val="Calibri"/>
      <family val="2"/>
      <scheme val="minor"/>
    </font>
    <font>
      <b/>
      <sz val="20"/>
      <color rgb="FF000000"/>
      <name val="Wingdings"/>
      <charset val="2"/>
    </font>
    <font>
      <b/>
      <sz val="12"/>
      <color rgb="FF000000"/>
      <name val="Calibri"/>
      <family val="2"/>
      <scheme val="minor"/>
    </font>
    <font>
      <b/>
      <i/>
      <sz val="20"/>
      <color theme="1"/>
      <name val="Times New Roman"/>
      <family val="1"/>
    </font>
    <font>
      <sz val="20"/>
      <color theme="1"/>
      <name val="Calibri"/>
      <family val="2"/>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7">
    <xf numFmtId="0" fontId="0" fillId="0" borderId="0" xfId="0"/>
    <xf numFmtId="6" fontId="0" fillId="0" borderId="0" xfId="0" applyNumberFormat="1"/>
    <xf numFmtId="0" fontId="0" fillId="0" borderId="0" xfId="0" applyBorder="1"/>
    <xf numFmtId="6" fontId="0" fillId="0" borderId="7" xfId="0" applyNumberFormat="1" applyBorder="1"/>
    <xf numFmtId="8" fontId="0" fillId="0" borderId="8" xfId="0" applyNumberFormat="1" applyBorder="1"/>
    <xf numFmtId="6" fontId="0" fillId="0" borderId="9" xfId="0" applyNumberFormat="1" applyBorder="1"/>
    <xf numFmtId="8" fontId="0" fillId="0" borderId="10" xfId="0" applyNumberFormat="1" applyBorder="1"/>
    <xf numFmtId="6" fontId="0" fillId="0" borderId="11" xfId="0" applyNumberFormat="1" applyBorder="1"/>
    <xf numFmtId="8" fontId="0" fillId="0" borderId="6" xfId="0" applyNumberFormat="1" applyBorder="1"/>
    <xf numFmtId="6" fontId="1" fillId="0" borderId="11" xfId="0" applyNumberFormat="1" applyFont="1" applyBorder="1"/>
    <xf numFmtId="0" fontId="0" fillId="0" borderId="6" xfId="0" applyBorder="1"/>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xf numFmtId="0" fontId="1" fillId="0" borderId="12" xfId="0" applyFont="1" applyBorder="1" applyAlignment="1">
      <alignment horizontal="left"/>
    </xf>
    <xf numFmtId="0" fontId="0" fillId="0" borderId="7" xfId="0" applyBorder="1"/>
    <xf numFmtId="2" fontId="0" fillId="0" borderId="13" xfId="0" applyNumberFormat="1" applyBorder="1"/>
    <xf numFmtId="2" fontId="0" fillId="0" borderId="8" xfId="0" applyNumberFormat="1" applyBorder="1"/>
    <xf numFmtId="0" fontId="0" fillId="0" borderId="9" xfId="0" applyBorder="1"/>
    <xf numFmtId="2" fontId="0" fillId="0" borderId="4" xfId="0" applyNumberFormat="1" applyBorder="1"/>
    <xf numFmtId="2" fontId="0" fillId="0" borderId="10" xfId="0" applyNumberFormat="1" applyBorder="1"/>
    <xf numFmtId="0" fontId="0" fillId="0" borderId="11" xfId="0" applyBorder="1"/>
    <xf numFmtId="2" fontId="0" fillId="0" borderId="14" xfId="0" applyNumberFormat="1" applyBorder="1"/>
    <xf numFmtId="2" fontId="0" fillId="0" borderId="6" xfId="0" applyNumberFormat="1" applyBorder="1"/>
    <xf numFmtId="2" fontId="0" fillId="0" borderId="0" xfId="0" applyNumberFormat="1"/>
    <xf numFmtId="0" fontId="0" fillId="0" borderId="0" xfId="0" applyAlignment="1">
      <alignment horizontal="center"/>
    </xf>
    <xf numFmtId="0" fontId="3" fillId="0" borderId="0" xfId="0" applyFont="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6" fontId="19" fillId="0" borderId="4" xfId="0" applyNumberFormat="1" applyFont="1" applyFill="1" applyBorder="1"/>
    <xf numFmtId="0" fontId="19" fillId="0" borderId="4" xfId="0" applyFont="1" applyFill="1" applyBorder="1"/>
    <xf numFmtId="0" fontId="7" fillId="0" borderId="0" xfId="0" applyFont="1" applyFill="1" applyBorder="1" applyAlignment="1">
      <alignment horizontal="right" vertical="center"/>
    </xf>
    <xf numFmtId="0" fontId="11" fillId="0" borderId="0" xfId="0" applyFont="1" applyFill="1" applyBorder="1" applyAlignment="1">
      <alignment horizontal="right" vertical="center" wrapText="1"/>
    </xf>
    <xf numFmtId="6" fontId="19" fillId="0" borderId="0" xfId="0" applyNumberFormat="1" applyFont="1" applyFill="1" applyBorder="1"/>
    <xf numFmtId="0" fontId="0" fillId="0" borderId="0" xfId="0" applyFill="1" applyBorder="1" applyAlignment="1">
      <alignment wrapText="1"/>
    </xf>
    <xf numFmtId="0" fontId="0" fillId="0" borderId="0" xfId="0" applyFill="1" applyBorder="1"/>
    <xf numFmtId="0" fontId="19" fillId="0" borderId="0" xfId="0" applyFont="1" applyFill="1" applyBorder="1"/>
    <xf numFmtId="0" fontId="22" fillId="0" borderId="0" xfId="0" applyFont="1" applyFill="1" applyBorder="1" applyAlignment="1">
      <alignment horizontal="right"/>
    </xf>
    <xf numFmtId="0" fontId="0" fillId="0" borderId="0" xfId="0" applyFill="1" applyBorder="1" applyAlignment="1"/>
    <xf numFmtId="0" fontId="0" fillId="0" borderId="0" xfId="0" applyFill="1" applyBorder="1" applyAlignment="1">
      <alignment horizontal="center"/>
    </xf>
    <xf numFmtId="0" fontId="0" fillId="0" borderId="0" xfId="0" applyFill="1" applyBorder="1" applyAlignment="1">
      <alignment horizontal="right"/>
    </xf>
    <xf numFmtId="0" fontId="0" fillId="0" borderId="0" xfId="0" applyFill="1" applyBorder="1" applyAlignment="1">
      <alignment vertical="center"/>
    </xf>
    <xf numFmtId="0" fontId="3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8" fillId="0" borderId="0" xfId="0" applyFont="1" applyFill="1" applyBorder="1" applyAlignment="1">
      <alignment horizontal="right"/>
    </xf>
    <xf numFmtId="0" fontId="0" fillId="0" borderId="0" xfId="0" applyFill="1" applyBorder="1" applyAlignment="1">
      <alignment horizontal="right" wrapText="1"/>
    </xf>
    <xf numFmtId="0" fontId="8" fillId="0" borderId="0" xfId="0" applyFont="1" applyFill="1" applyBorder="1" applyAlignment="1">
      <alignment horizontal="right" vertical="center"/>
    </xf>
    <xf numFmtId="0" fontId="7"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164" fontId="19" fillId="0" borderId="0" xfId="0" applyNumberFormat="1" applyFont="1" applyFill="1" applyBorder="1"/>
    <xf numFmtId="0" fontId="2" fillId="0" borderId="0" xfId="0" applyFont="1" applyFill="1" applyBorder="1" applyAlignment="1">
      <alignment horizontal="right"/>
    </xf>
    <xf numFmtId="8" fontId="19" fillId="0" borderId="0" xfId="0" applyNumberFormat="1" applyFont="1" applyFill="1" applyBorder="1"/>
    <xf numFmtId="0" fontId="11" fillId="0" borderId="0" xfId="0" applyFont="1" applyFill="1" applyBorder="1" applyAlignment="1">
      <alignment horizontal="right" wrapText="1"/>
    </xf>
    <xf numFmtId="6" fontId="19" fillId="0" borderId="0" xfId="0" applyNumberFormat="1" applyFont="1" applyFill="1" applyBorder="1" applyAlignment="1">
      <alignment horizontal="center"/>
    </xf>
    <xf numFmtId="0" fontId="10" fillId="0" borderId="0" xfId="0" applyFont="1" applyFill="1" applyBorder="1" applyAlignment="1">
      <alignment horizontal="center" vertical="center"/>
    </xf>
    <xf numFmtId="0" fontId="11" fillId="0" borderId="0" xfId="0" applyFont="1" applyFill="1" applyBorder="1"/>
    <xf numFmtId="0" fontId="0" fillId="0" borderId="0" xfId="0" applyFill="1" applyBorder="1" applyAlignment="1">
      <alignment horizontal="right" vertical="center"/>
    </xf>
    <xf numFmtId="0" fontId="1" fillId="0" borderId="0" xfId="0" applyFont="1" applyFill="1" applyBorder="1" applyAlignment="1"/>
    <xf numFmtId="0" fontId="3" fillId="0" borderId="0" xfId="0" applyFont="1" applyFill="1" applyBorder="1" applyAlignment="1">
      <alignment horizontal="right"/>
    </xf>
    <xf numFmtId="164" fontId="19" fillId="0" borderId="0" xfId="0" applyNumberFormat="1" applyFont="1" applyFill="1" applyBorder="1" applyAlignment="1">
      <alignment horizontal="right"/>
    </xf>
    <xf numFmtId="0" fontId="8" fillId="0" borderId="0" xfId="0" applyFont="1"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right" wrapText="1"/>
    </xf>
    <xf numFmtId="0" fontId="10" fillId="0" borderId="0" xfId="0" applyFont="1" applyFill="1" applyBorder="1" applyAlignment="1">
      <alignment horizontal="left" vertical="center"/>
    </xf>
    <xf numFmtId="0" fontId="11" fillId="0" borderId="0" xfId="0" applyFont="1" applyFill="1" applyBorder="1" applyAlignment="1">
      <alignment horizontal="left"/>
    </xf>
    <xf numFmtId="0" fontId="13" fillId="0" borderId="0" xfId="0" applyFont="1" applyFill="1" applyBorder="1" applyAlignment="1">
      <alignment horizontal="left" vertical="center"/>
    </xf>
    <xf numFmtId="0" fontId="21" fillId="0" borderId="0" xfId="0" applyFont="1" applyFill="1" applyBorder="1" applyAlignment="1">
      <alignment horizontal="right" vertical="center"/>
    </xf>
    <xf numFmtId="8" fontId="20" fillId="0" borderId="0" xfId="0" applyNumberFormat="1" applyFont="1" applyFill="1" applyBorder="1"/>
    <xf numFmtId="6" fontId="19" fillId="0" borderId="4" xfId="0" applyNumberFormat="1" applyFont="1" applyBorder="1" applyAlignment="1">
      <alignment horizontal="right"/>
    </xf>
    <xf numFmtId="6" fontId="19" fillId="0" borderId="12" xfId="0" applyNumberFormat="1" applyFont="1" applyFill="1" applyBorder="1"/>
    <xf numFmtId="1" fontId="19" fillId="0" borderId="4" xfId="0" applyNumberFormat="1" applyFont="1" applyFill="1" applyBorder="1"/>
    <xf numFmtId="8" fontId="19" fillId="0" borderId="12" xfId="0" applyNumberFormat="1" applyFont="1" applyFill="1" applyBorder="1"/>
    <xf numFmtId="164" fontId="19" fillId="0" borderId="12" xfId="0" applyNumberFormat="1" applyFont="1" applyFill="1" applyBorder="1"/>
    <xf numFmtId="0" fontId="31" fillId="0" borderId="0" xfId="0" applyFont="1" applyFill="1" applyBorder="1" applyAlignment="1">
      <alignment horizontal="right" vertical="center" wrapText="1"/>
    </xf>
    <xf numFmtId="38" fontId="19" fillId="0" borderId="4" xfId="0" applyNumberFormat="1" applyFont="1" applyFill="1" applyBorder="1"/>
    <xf numFmtId="164" fontId="1" fillId="0" borderId="4" xfId="0" applyNumberFormat="1" applyFont="1" applyFill="1" applyBorder="1" applyAlignment="1">
      <alignment horizontal="right"/>
    </xf>
    <xf numFmtId="6" fontId="19" fillId="0" borderId="0" xfId="0" applyNumberFormat="1" applyFont="1" applyFill="1" applyBorder="1" applyAlignment="1">
      <alignment horizontal="right"/>
    </xf>
    <xf numFmtId="0" fontId="0" fillId="0" borderId="0" xfId="0" applyFill="1" applyBorder="1" applyAlignment="1">
      <alignment horizontal="left"/>
    </xf>
    <xf numFmtId="0" fontId="0" fillId="0" borderId="0" xfId="0" applyAlignment="1">
      <alignment horizontal="left"/>
    </xf>
    <xf numFmtId="0" fontId="29" fillId="0" borderId="0" xfId="0" applyFont="1" applyFill="1" applyBorder="1" applyAlignment="1">
      <alignment horizontal="center" vertical="center"/>
    </xf>
    <xf numFmtId="0" fontId="7" fillId="0" borderId="0" xfId="0" applyFont="1" applyFill="1" applyBorder="1" applyAlignment="1">
      <alignment horizontal="center"/>
    </xf>
    <xf numFmtId="0" fontId="3" fillId="0" borderId="0" xfId="0" applyFont="1" applyFill="1" applyBorder="1" applyAlignment="1">
      <alignment horizontal="left" vertical="center" wrapText="1"/>
    </xf>
    <xf numFmtId="0" fontId="1" fillId="0" borderId="0" xfId="0" applyFont="1" applyFill="1" applyBorder="1" applyAlignment="1">
      <alignment horizontal="left"/>
    </xf>
    <xf numFmtId="0" fontId="6" fillId="0" borderId="0" xfId="0" applyFont="1" applyFill="1" applyBorder="1" applyAlignment="1">
      <alignment horizontal="center" vertical="center"/>
    </xf>
    <xf numFmtId="0" fontId="0" fillId="0" borderId="0" xfId="0" applyFill="1" applyBorder="1" applyAlignment="1">
      <alignment horizontal="center"/>
    </xf>
    <xf numFmtId="0" fontId="36" fillId="0" borderId="0" xfId="0" applyFont="1" applyFill="1" applyBorder="1" applyAlignment="1">
      <alignment horizontal="center" vertical="center"/>
    </xf>
    <xf numFmtId="0" fontId="37" fillId="0" borderId="0" xfId="0" applyFont="1" applyFill="1" applyBorder="1" applyAlignment="1">
      <alignment horizontal="center"/>
    </xf>
    <xf numFmtId="8" fontId="12" fillId="0" borderId="5" xfId="0" applyNumberFormat="1" applyFont="1" applyFill="1" applyBorder="1" applyAlignment="1">
      <alignment horizontal="center"/>
    </xf>
    <xf numFmtId="0" fontId="0" fillId="0" borderId="15" xfId="0" applyFill="1" applyBorder="1" applyAlignment="1">
      <alignment horizontal="center"/>
    </xf>
    <xf numFmtId="0" fontId="0" fillId="0" borderId="0" xfId="0" applyFill="1" applyBorder="1" applyAlignment="1">
      <alignment horizontal="right"/>
    </xf>
    <xf numFmtId="0" fontId="0" fillId="0" borderId="0" xfId="0" applyFill="1" applyBorder="1" applyAlignment="1"/>
    <xf numFmtId="0" fontId="12" fillId="0" borderId="0" xfId="0" applyFont="1" applyFill="1" applyBorder="1" applyAlignment="1">
      <alignment horizontal="right"/>
    </xf>
    <xf numFmtId="0" fontId="3" fillId="0" borderId="0" xfId="0" applyFont="1" applyFill="1" applyBorder="1" applyAlignment="1">
      <alignment horizontal="left"/>
    </xf>
    <xf numFmtId="0" fontId="13" fillId="0" borderId="0" xfId="0" applyFont="1" applyFill="1" applyBorder="1" applyAlignment="1">
      <alignment horizontal="left" vertical="center"/>
    </xf>
    <xf numFmtId="0" fontId="4" fillId="0" borderId="0" xfId="0" applyFont="1" applyFill="1" applyBorder="1" applyAlignment="1">
      <alignment horizontal="left"/>
    </xf>
    <xf numFmtId="0" fontId="8" fillId="0" borderId="0" xfId="0" applyFont="1" applyFill="1" applyBorder="1" applyAlignment="1">
      <alignment horizontal="right" vertical="center"/>
    </xf>
    <xf numFmtId="0" fontId="1" fillId="0" borderId="0" xfId="0" applyFont="1" applyFill="1" applyBorder="1" applyAlignment="1"/>
    <xf numFmtId="0" fontId="10" fillId="0" borderId="0" xfId="0" applyFont="1" applyFill="1" applyBorder="1" applyAlignment="1">
      <alignment horizontal="left" vertical="center"/>
    </xf>
    <xf numFmtId="0" fontId="11" fillId="0" borderId="0" xfId="0" applyFont="1" applyFill="1" applyBorder="1" applyAlignment="1">
      <alignment horizontal="left"/>
    </xf>
    <xf numFmtId="0" fontId="3" fillId="0" borderId="0" xfId="0" applyFont="1" applyFill="1" applyBorder="1" applyAlignment="1">
      <alignment horizontal="right" vertical="center"/>
    </xf>
    <xf numFmtId="0" fontId="13" fillId="0" borderId="0" xfId="0" applyFont="1" applyFill="1" applyBorder="1" applyAlignment="1">
      <alignment horizontal="left"/>
    </xf>
    <xf numFmtId="0" fontId="11" fillId="0" borderId="0" xfId="0" applyFont="1" applyFill="1" applyBorder="1" applyAlignment="1">
      <alignment horizontal="right" vertical="center" wrapText="1"/>
    </xf>
    <xf numFmtId="0" fontId="0" fillId="0" borderId="0" xfId="0" applyFont="1" applyFill="1" applyBorder="1" applyAlignment="1">
      <alignment horizontal="right" wrapText="1"/>
    </xf>
    <xf numFmtId="0" fontId="3" fillId="0" borderId="0" xfId="0" applyFont="1" applyFill="1" applyBorder="1" applyAlignment="1">
      <alignment horizontal="right"/>
    </xf>
    <xf numFmtId="0" fontId="3" fillId="0" borderId="0" xfId="0" applyFont="1" applyFill="1" applyBorder="1" applyAlignment="1"/>
    <xf numFmtId="0" fontId="8" fillId="0" borderId="0" xfId="0" applyFont="1" applyAlignment="1">
      <alignment horizontal="right" vertical="center"/>
    </xf>
    <xf numFmtId="0" fontId="1" fillId="0" borderId="0" xfId="0" applyFont="1"/>
    <xf numFmtId="0" fontId="2" fillId="0" borderId="0" xfId="0" applyFont="1" applyFill="1" applyBorder="1" applyAlignment="1">
      <alignment horizontal="right" vertical="center"/>
    </xf>
    <xf numFmtId="0" fontId="2" fillId="0" borderId="0" xfId="0" applyFont="1" applyFill="1" applyBorder="1" applyAlignment="1"/>
    <xf numFmtId="0" fontId="3" fillId="0" borderId="0" xfId="0" applyFont="1" applyFill="1" applyBorder="1" applyAlignment="1">
      <alignment horizontal="left" wrapText="1"/>
    </xf>
    <xf numFmtId="0" fontId="17" fillId="0" borderId="0" xfId="0" applyFont="1" applyFill="1" applyBorder="1" applyAlignment="1">
      <alignment horizontal="center" vertical="center" textRotation="90" readingOrder="1"/>
    </xf>
    <xf numFmtId="0" fontId="35"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7" fillId="0" borderId="0" xfId="0" applyFont="1" applyFill="1" applyBorder="1" applyAlignment="1"/>
    <xf numFmtId="0" fontId="24" fillId="0" borderId="0" xfId="0" applyFont="1" applyFill="1" applyBorder="1" applyAlignment="1">
      <alignment horizontal="center" vertical="center"/>
    </xf>
    <xf numFmtId="0" fontId="24" fillId="0" borderId="0" xfId="0" applyFont="1" applyFill="1" applyBorder="1" applyAlignment="1">
      <alignment horizontal="center"/>
    </xf>
    <xf numFmtId="0" fontId="10" fillId="0" borderId="0" xfId="0" applyFont="1" applyFill="1" applyBorder="1" applyAlignment="1">
      <alignment horizontal="left"/>
    </xf>
    <xf numFmtId="0" fontId="7" fillId="0" borderId="0" xfId="0" applyFont="1" applyFill="1" applyBorder="1" applyAlignment="1">
      <alignment horizontal="right" vertical="center" wrapText="1"/>
    </xf>
    <xf numFmtId="0" fontId="10"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28"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6" fillId="0" borderId="0" xfId="0" applyFont="1" applyAlignment="1"/>
    <xf numFmtId="0" fontId="27" fillId="0" borderId="0" xfId="0" applyFont="1" applyAlignment="1">
      <alignment horizontal="center"/>
    </xf>
    <xf numFmtId="0" fontId="8" fillId="0" borderId="0" xfId="0" applyFont="1" applyAlignment="1">
      <alignment horizontal="center"/>
    </xf>
    <xf numFmtId="0" fontId="3" fillId="0" borderId="0" xfId="0" applyFont="1" applyFill="1" applyBorder="1" applyAlignment="1">
      <alignment vertical="center" wrapText="1"/>
    </xf>
    <xf numFmtId="0" fontId="0" fillId="0" borderId="0" xfId="0" applyAlignment="1"/>
    <xf numFmtId="6" fontId="19" fillId="0" borderId="0" xfId="0" applyNumberFormat="1" applyFont="1" applyFill="1" applyBorder="1" applyAlignment="1"/>
    <xf numFmtId="164" fontId="19" fillId="0" borderId="4"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20955</xdr:rowOff>
    </xdr:from>
    <xdr:to>
      <xdr:col>1</xdr:col>
      <xdr:colOff>458650</xdr:colOff>
      <xdr:row>4</xdr:row>
      <xdr:rowOff>282575</xdr:rowOff>
    </xdr:to>
    <xdr:pic>
      <xdr:nvPicPr>
        <xdr:cNvPr id="8" name="Picture 7">
          <a:extLst>
            <a:ext uri="{FF2B5EF4-FFF2-40B4-BE49-F238E27FC236}">
              <a16:creationId xmlns:a16="http://schemas.microsoft.com/office/drawing/2014/main" id="{4F2DE04F-B5E1-4CF1-AB43-4B17535AF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0955"/>
          <a:ext cx="1548310" cy="1550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7"/>
  <sheetViews>
    <sheetView tabSelected="1" view="pageBreakPreview" zoomScale="115" zoomScaleNormal="100" zoomScaleSheetLayoutView="115" workbookViewId="0">
      <selection activeCell="C22" sqref="C22"/>
    </sheetView>
  </sheetViews>
  <sheetFormatPr defaultRowHeight="15" x14ac:dyDescent="0.25"/>
  <cols>
    <col min="1" max="1" width="16.7109375" style="36" customWidth="1"/>
    <col min="2" max="2" width="71" style="36" customWidth="1"/>
    <col min="3" max="3" width="19.7109375" style="36" customWidth="1"/>
    <col min="4" max="4" width="27" style="36" customWidth="1"/>
    <col min="5" max="5" width="60.85546875" style="36" customWidth="1"/>
    <col min="6" max="10" width="9.140625" style="36"/>
    <col min="11" max="11" width="26.42578125" style="36" customWidth="1"/>
    <col min="12" max="16384" width="9.140625" style="36"/>
  </cols>
  <sheetData>
    <row r="1" spans="1:5" x14ac:dyDescent="0.25">
      <c r="D1" s="38"/>
    </row>
    <row r="2" spans="1:5" ht="22.5" x14ac:dyDescent="0.25">
      <c r="B2" s="84" t="s">
        <v>0</v>
      </c>
      <c r="C2" s="85"/>
      <c r="D2" s="85"/>
      <c r="E2" s="39"/>
    </row>
    <row r="3" spans="1:5" ht="45.75" customHeight="1" x14ac:dyDescent="0.4">
      <c r="B3" s="86" t="s">
        <v>116</v>
      </c>
      <c r="C3" s="87"/>
      <c r="D3" s="87"/>
      <c r="E3" s="40"/>
    </row>
    <row r="4" spans="1:5" ht="19.149999999999999" customHeight="1" x14ac:dyDescent="0.25">
      <c r="B4" s="80"/>
      <c r="C4" s="81"/>
      <c r="D4" s="81"/>
      <c r="E4" s="40"/>
    </row>
    <row r="5" spans="1:5" ht="25.15" customHeight="1" x14ac:dyDescent="0.25">
      <c r="B5" s="41" t="s">
        <v>1</v>
      </c>
      <c r="C5" s="36" t="s">
        <v>2</v>
      </c>
    </row>
    <row r="6" spans="1:5" ht="25.5" customHeight="1" x14ac:dyDescent="0.25">
      <c r="A6" s="90" t="s">
        <v>3</v>
      </c>
      <c r="B6" s="91"/>
      <c r="C6" s="91"/>
    </row>
    <row r="7" spans="1:5" ht="25.5" customHeight="1" x14ac:dyDescent="0.25">
      <c r="A7" s="90" t="s">
        <v>4</v>
      </c>
      <c r="B7" s="91"/>
      <c r="C7" s="91"/>
    </row>
    <row r="8" spans="1:5" ht="21.75" customHeight="1" x14ac:dyDescent="0.25">
      <c r="B8" s="78" t="s">
        <v>110</v>
      </c>
      <c r="C8" s="79"/>
    </row>
    <row r="9" spans="1:5" ht="12.75" customHeight="1" thickBot="1" x14ac:dyDescent="0.3"/>
    <row r="10" spans="1:5" ht="25.5" customHeight="1" thickBot="1" x14ac:dyDescent="0.45">
      <c r="A10" s="92" t="s">
        <v>109</v>
      </c>
      <c r="B10" s="91"/>
      <c r="C10" s="88">
        <f>C33+C51+C60+C71+C79+C91</f>
        <v>375</v>
      </c>
      <c r="D10" s="89"/>
    </row>
    <row r="11" spans="1:5" ht="25.5" customHeight="1" x14ac:dyDescent="0.25">
      <c r="B11" s="42"/>
    </row>
    <row r="12" spans="1:5" ht="36.75" customHeight="1" x14ac:dyDescent="0.25">
      <c r="B12" s="133" t="s">
        <v>117</v>
      </c>
      <c r="C12" s="134"/>
      <c r="D12" s="134"/>
    </row>
    <row r="13" spans="1:5" ht="43.5" customHeight="1" x14ac:dyDescent="0.3">
      <c r="A13" s="111" t="s">
        <v>5</v>
      </c>
      <c r="B13" s="82" t="s">
        <v>6</v>
      </c>
      <c r="C13" s="82"/>
      <c r="D13" s="93"/>
    </row>
    <row r="14" spans="1:5" ht="39" customHeight="1" x14ac:dyDescent="0.3">
      <c r="A14" s="111"/>
      <c r="B14" s="82" t="s">
        <v>7</v>
      </c>
      <c r="C14" s="82"/>
      <c r="D14" s="93"/>
    </row>
    <row r="15" spans="1:5" ht="43.5" customHeight="1" x14ac:dyDescent="0.3">
      <c r="A15" s="111"/>
      <c r="B15" s="82" t="s">
        <v>87</v>
      </c>
      <c r="C15" s="93"/>
      <c r="D15" s="93"/>
    </row>
    <row r="16" spans="1:5" ht="41.25" customHeight="1" x14ac:dyDescent="0.25">
      <c r="A16" s="111"/>
      <c r="B16" s="82" t="s">
        <v>8</v>
      </c>
      <c r="C16" s="83"/>
      <c r="D16" s="83"/>
    </row>
    <row r="17" spans="1:5" ht="57.75" customHeight="1" x14ac:dyDescent="0.3">
      <c r="A17" s="111"/>
      <c r="B17" s="82" t="s">
        <v>9</v>
      </c>
      <c r="C17" s="110"/>
      <c r="D17" s="93"/>
      <c r="E17" s="40"/>
    </row>
    <row r="18" spans="1:5" x14ac:dyDescent="0.25">
      <c r="C18" s="40"/>
      <c r="D18" s="43"/>
      <c r="E18" s="40"/>
    </row>
    <row r="19" spans="1:5" ht="31.5" x14ac:dyDescent="0.5">
      <c r="A19" s="113" t="s">
        <v>10</v>
      </c>
      <c r="B19" s="114"/>
      <c r="C19" s="114"/>
      <c r="D19" s="114"/>
      <c r="E19" s="39"/>
    </row>
    <row r="20" spans="1:5" ht="18.75" customHeight="1" x14ac:dyDescent="0.3">
      <c r="A20" s="115" t="s">
        <v>11</v>
      </c>
      <c r="B20" s="116"/>
      <c r="C20" s="116"/>
      <c r="D20" s="116"/>
      <c r="E20" s="39"/>
    </row>
    <row r="21" spans="1:5" ht="25.5" customHeight="1" x14ac:dyDescent="0.25">
      <c r="A21" s="44"/>
      <c r="B21" s="40"/>
      <c r="C21" s="40"/>
      <c r="D21" s="40"/>
      <c r="E21" s="39"/>
    </row>
    <row r="22" spans="1:5" ht="23.25" x14ac:dyDescent="0.35">
      <c r="A22" s="101" t="s">
        <v>12</v>
      </c>
      <c r="B22" s="101"/>
      <c r="C22" s="34"/>
    </row>
    <row r="23" spans="1:5" ht="17.25" x14ac:dyDescent="0.3">
      <c r="A23" s="117"/>
      <c r="B23" s="117"/>
      <c r="C23" s="34"/>
    </row>
    <row r="24" spans="1:5" ht="109.5" customHeight="1" x14ac:dyDescent="0.3">
      <c r="A24" s="45"/>
      <c r="B24" s="74" t="s">
        <v>102</v>
      </c>
      <c r="C24" s="34"/>
    </row>
    <row r="25" spans="1:5" ht="14.25" customHeight="1" x14ac:dyDescent="0.3">
      <c r="A25" s="45"/>
      <c r="B25" s="46"/>
      <c r="C25" s="34"/>
    </row>
    <row r="26" spans="1:5" ht="25.5" x14ac:dyDescent="0.3">
      <c r="A26" s="112" t="s">
        <v>90</v>
      </c>
      <c r="B26" s="96"/>
      <c r="C26" s="30"/>
    </row>
    <row r="27" spans="1:5" ht="31.5" x14ac:dyDescent="0.3">
      <c r="A27" s="47"/>
      <c r="B27" s="48" t="s">
        <v>13</v>
      </c>
      <c r="C27" s="34">
        <f>IF(C26&lt;=10000,375,IF(C26&gt;10000,500))</f>
        <v>375</v>
      </c>
    </row>
    <row r="28" spans="1:5" ht="17.25" x14ac:dyDescent="0.3">
      <c r="A28" s="47"/>
      <c r="B28" s="48"/>
      <c r="C28" s="34"/>
    </row>
    <row r="29" spans="1:5" ht="25.5" x14ac:dyDescent="0.3">
      <c r="A29" s="96" t="s">
        <v>89</v>
      </c>
      <c r="B29" s="97"/>
      <c r="C29" s="71"/>
    </row>
    <row r="30" spans="1:5" ht="30" x14ac:dyDescent="0.3">
      <c r="A30" s="47"/>
      <c r="B30" s="49" t="s">
        <v>14</v>
      </c>
      <c r="C30" s="50">
        <f>IF(C29&lt;=50,0,IF(C29&gt;50,((C29-50)*2)))</f>
        <v>0</v>
      </c>
    </row>
    <row r="31" spans="1:5" ht="17.25" x14ac:dyDescent="0.3">
      <c r="A31" s="47"/>
      <c r="B31" s="49"/>
      <c r="C31" s="50"/>
    </row>
    <row r="32" spans="1:5" ht="18" thickBot="1" x14ac:dyDescent="0.35">
      <c r="A32" s="47"/>
      <c r="B32" s="49"/>
      <c r="C32" s="50"/>
    </row>
    <row r="33" spans="1:4" ht="21.75" thickBot="1" x14ac:dyDescent="0.4">
      <c r="A33" s="47"/>
      <c r="B33" s="51" t="s">
        <v>15</v>
      </c>
      <c r="C33" s="72">
        <f>C27+C30</f>
        <v>375</v>
      </c>
    </row>
    <row r="34" spans="1:4" ht="21" x14ac:dyDescent="0.35">
      <c r="A34" s="47"/>
      <c r="B34" s="51"/>
      <c r="C34" s="52"/>
    </row>
    <row r="35" spans="1:4" ht="16.5" customHeight="1" x14ac:dyDescent="0.3">
      <c r="A35" s="100"/>
      <c r="B35" s="100"/>
      <c r="C35" s="54"/>
    </row>
    <row r="36" spans="1:4" ht="23.25" x14ac:dyDescent="0.35">
      <c r="A36" s="94" t="s">
        <v>16</v>
      </c>
      <c r="B36" s="95"/>
    </row>
    <row r="37" spans="1:4" ht="15.75" x14ac:dyDescent="0.25">
      <c r="A37" s="98"/>
      <c r="B37" s="99"/>
    </row>
    <row r="38" spans="1:4" ht="15.75" x14ac:dyDescent="0.25">
      <c r="A38" s="55"/>
      <c r="B38" s="56"/>
    </row>
    <row r="39" spans="1:4" ht="21.75" customHeight="1" x14ac:dyDescent="0.3">
      <c r="A39" s="100" t="s">
        <v>93</v>
      </c>
      <c r="B39" s="104"/>
      <c r="C39" s="34">
        <v>275</v>
      </c>
      <c r="D39" s="39"/>
    </row>
    <row r="40" spans="1:4" ht="17.25" x14ac:dyDescent="0.3">
      <c r="A40" s="57"/>
      <c r="B40" s="53" t="s">
        <v>17</v>
      </c>
      <c r="C40" s="34"/>
    </row>
    <row r="41" spans="1:4" ht="25.5" x14ac:dyDescent="0.3">
      <c r="A41" s="96" t="s">
        <v>95</v>
      </c>
      <c r="B41" s="97"/>
      <c r="C41" s="30"/>
    </row>
    <row r="42" spans="1:4" ht="17.25" x14ac:dyDescent="0.3">
      <c r="A42" s="32"/>
      <c r="C42" s="34"/>
    </row>
    <row r="43" spans="1:4" ht="18.75" x14ac:dyDescent="0.3">
      <c r="A43" s="100" t="s">
        <v>18</v>
      </c>
      <c r="B43" s="104"/>
      <c r="C43" s="34">
        <v>250</v>
      </c>
    </row>
    <row r="44" spans="1:4" ht="30.75" x14ac:dyDescent="0.3">
      <c r="A44" s="57"/>
      <c r="B44" s="53" t="s">
        <v>19</v>
      </c>
      <c r="C44" s="34"/>
    </row>
    <row r="45" spans="1:4" ht="25.5" x14ac:dyDescent="0.3">
      <c r="A45" s="96" t="s">
        <v>101</v>
      </c>
      <c r="B45" s="97"/>
      <c r="C45" s="30"/>
    </row>
    <row r="46" spans="1:4" ht="17.25" x14ac:dyDescent="0.3">
      <c r="A46" s="47"/>
      <c r="B46" s="58"/>
      <c r="C46" s="34"/>
    </row>
    <row r="47" spans="1:4" ht="18.75" x14ac:dyDescent="0.3">
      <c r="A47" s="32"/>
      <c r="B47" s="59" t="s">
        <v>94</v>
      </c>
      <c r="C47" s="34">
        <v>165</v>
      </c>
    </row>
    <row r="48" spans="1:4" ht="17.25" x14ac:dyDescent="0.3">
      <c r="A48" s="32"/>
      <c r="B48" s="53" t="s">
        <v>17</v>
      </c>
      <c r="C48" s="60"/>
    </row>
    <row r="49" spans="1:3" ht="25.5" x14ac:dyDescent="0.3">
      <c r="A49" s="106" t="s">
        <v>100</v>
      </c>
      <c r="B49" s="107"/>
      <c r="C49" s="69"/>
    </row>
    <row r="50" spans="1:3" ht="16.5" thickBot="1" x14ac:dyDescent="0.3">
      <c r="A50" s="32"/>
      <c r="B50" s="61"/>
      <c r="C50" s="62"/>
    </row>
    <row r="51" spans="1:3" ht="21.75" thickBot="1" x14ac:dyDescent="0.4">
      <c r="A51" s="57"/>
      <c r="B51" s="51" t="s">
        <v>20</v>
      </c>
      <c r="C51" s="70">
        <f>C41+C45+C49</f>
        <v>0</v>
      </c>
    </row>
    <row r="52" spans="1:3" ht="60" customHeight="1" x14ac:dyDescent="0.35">
      <c r="A52" s="57"/>
      <c r="B52" s="63"/>
      <c r="C52" s="34"/>
    </row>
    <row r="53" spans="1:3" ht="23.25" x14ac:dyDescent="0.35">
      <c r="A53" s="101" t="s">
        <v>21</v>
      </c>
      <c r="B53" s="95"/>
      <c r="C53" s="37"/>
    </row>
    <row r="54" spans="1:3" ht="17.25" x14ac:dyDescent="0.3">
      <c r="A54" s="98"/>
      <c r="B54" s="99"/>
      <c r="C54" s="37"/>
    </row>
    <row r="55" spans="1:3" ht="17.25" x14ac:dyDescent="0.3">
      <c r="A55" s="64"/>
      <c r="B55" s="65"/>
      <c r="C55" s="37"/>
    </row>
    <row r="56" spans="1:3" ht="18.75" x14ac:dyDescent="0.3">
      <c r="A56" s="55"/>
      <c r="B56" s="59" t="s">
        <v>22</v>
      </c>
      <c r="C56" s="50">
        <v>200</v>
      </c>
    </row>
    <row r="57" spans="1:3" ht="17.25" x14ac:dyDescent="0.3">
      <c r="A57" s="102" t="s">
        <v>23</v>
      </c>
      <c r="B57" s="103"/>
      <c r="C57" s="37"/>
    </row>
    <row r="58" spans="1:3" ht="25.5" x14ac:dyDescent="0.3">
      <c r="A58" s="96" t="s">
        <v>97</v>
      </c>
      <c r="B58" s="97"/>
      <c r="C58" s="31"/>
    </row>
    <row r="59" spans="1:3" ht="18" thickBot="1" x14ac:dyDescent="0.35">
      <c r="A59" s="32"/>
      <c r="B59" s="39"/>
      <c r="C59" s="37"/>
    </row>
    <row r="60" spans="1:3" ht="21.75" thickBot="1" x14ac:dyDescent="0.4">
      <c r="A60" s="108" t="s">
        <v>111</v>
      </c>
      <c r="B60" s="109"/>
      <c r="C60" s="73">
        <f>C58</f>
        <v>0</v>
      </c>
    </row>
    <row r="61" spans="1:3" ht="59.25" customHeight="1" x14ac:dyDescent="0.3">
      <c r="A61" s="44"/>
      <c r="C61" s="37"/>
    </row>
    <row r="62" spans="1:3" ht="23.25" x14ac:dyDescent="0.35">
      <c r="A62" s="94" t="s">
        <v>24</v>
      </c>
      <c r="B62" s="95"/>
      <c r="C62" s="37"/>
    </row>
    <row r="63" spans="1:3" ht="17.25" x14ac:dyDescent="0.3">
      <c r="A63" s="98"/>
      <c r="B63" s="99"/>
      <c r="C63" s="37"/>
    </row>
    <row r="64" spans="1:3" ht="18" customHeight="1" x14ac:dyDescent="0.3">
      <c r="A64" s="64"/>
      <c r="B64" s="59" t="s">
        <v>92</v>
      </c>
      <c r="C64" s="34">
        <v>55</v>
      </c>
    </row>
    <row r="65" spans="1:3" ht="30" x14ac:dyDescent="0.3">
      <c r="A65" s="64"/>
      <c r="B65" s="33" t="s">
        <v>103</v>
      </c>
      <c r="C65" s="34"/>
    </row>
    <row r="66" spans="1:3" ht="28.5" customHeight="1" x14ac:dyDescent="0.25">
      <c r="A66" s="64"/>
      <c r="B66" s="47" t="s">
        <v>96</v>
      </c>
      <c r="C66" s="136"/>
    </row>
    <row r="67" spans="1:3" ht="24" customHeight="1" x14ac:dyDescent="0.3">
      <c r="A67" s="104" t="s">
        <v>25</v>
      </c>
      <c r="B67" s="105"/>
      <c r="C67" s="135">
        <v>65</v>
      </c>
    </row>
    <row r="68" spans="1:3" ht="30" x14ac:dyDescent="0.3">
      <c r="A68" s="59"/>
      <c r="B68" s="33" t="s">
        <v>91</v>
      </c>
      <c r="C68" s="34"/>
    </row>
    <row r="69" spans="1:3" ht="26.25" customHeight="1" x14ac:dyDescent="0.3">
      <c r="A69" s="96" t="s">
        <v>26</v>
      </c>
      <c r="B69" s="97"/>
      <c r="C69" s="30"/>
    </row>
    <row r="70" spans="1:3" ht="18" thickBot="1" x14ac:dyDescent="0.35">
      <c r="A70" s="32"/>
      <c r="B70" s="39"/>
      <c r="C70" s="34"/>
    </row>
    <row r="71" spans="1:3" ht="21.75" thickBot="1" x14ac:dyDescent="0.4">
      <c r="A71" s="32"/>
      <c r="B71" s="51" t="s">
        <v>112</v>
      </c>
      <c r="C71" s="70">
        <f>C66+C69</f>
        <v>0</v>
      </c>
    </row>
    <row r="72" spans="1:3" ht="17.25" x14ac:dyDescent="0.3">
      <c r="C72" s="37"/>
    </row>
    <row r="73" spans="1:3" ht="17.25" x14ac:dyDescent="0.3">
      <c r="A73" s="98"/>
      <c r="B73" s="99"/>
      <c r="C73" s="37"/>
    </row>
    <row r="74" spans="1:3" ht="24" customHeight="1" x14ac:dyDescent="0.35">
      <c r="A74" s="94" t="s">
        <v>27</v>
      </c>
      <c r="B74" s="95"/>
      <c r="C74" s="37"/>
    </row>
    <row r="75" spans="1:3" ht="17.25" customHeight="1" x14ac:dyDescent="0.3">
      <c r="A75" s="98"/>
      <c r="B75" s="99"/>
      <c r="C75" s="37"/>
    </row>
    <row r="76" spans="1:3" ht="18.75" x14ac:dyDescent="0.3">
      <c r="A76" s="32"/>
      <c r="B76" s="59" t="s">
        <v>28</v>
      </c>
      <c r="C76" s="34">
        <v>150</v>
      </c>
    </row>
    <row r="77" spans="1:3" ht="25.5" customHeight="1" x14ac:dyDescent="0.3">
      <c r="A77" s="96" t="s">
        <v>98</v>
      </c>
      <c r="B77" s="97"/>
      <c r="C77" s="75"/>
    </row>
    <row r="78" spans="1:3" ht="19.5" customHeight="1" thickBot="1" x14ac:dyDescent="0.35">
      <c r="A78" s="48"/>
      <c r="B78" s="35"/>
      <c r="C78" s="34"/>
    </row>
    <row r="79" spans="1:3" ht="21.75" thickBot="1" x14ac:dyDescent="0.4">
      <c r="A79" s="32"/>
      <c r="B79" s="51" t="s">
        <v>113</v>
      </c>
      <c r="C79" s="70">
        <f>C77</f>
        <v>0</v>
      </c>
    </row>
    <row r="80" spans="1:3" ht="46.5" customHeight="1" x14ac:dyDescent="0.35">
      <c r="A80" s="32"/>
      <c r="B80" s="51"/>
      <c r="C80" s="34"/>
    </row>
    <row r="81" spans="1:4" ht="23.25" x14ac:dyDescent="0.3">
      <c r="A81" s="66" t="s">
        <v>29</v>
      </c>
      <c r="B81" s="66"/>
      <c r="C81" s="37"/>
    </row>
    <row r="82" spans="1:4" ht="17.25" x14ac:dyDescent="0.3">
      <c r="A82" s="119"/>
      <c r="B82" s="120"/>
      <c r="C82" s="37"/>
    </row>
    <row r="83" spans="1:4" ht="18.75" x14ac:dyDescent="0.3">
      <c r="A83" s="32"/>
      <c r="B83" s="59" t="s">
        <v>30</v>
      </c>
      <c r="C83" s="77" t="s">
        <v>88</v>
      </c>
    </row>
    <row r="84" spans="1:4" ht="27.75" customHeight="1" x14ac:dyDescent="0.3">
      <c r="A84" s="32"/>
      <c r="B84" s="33" t="s">
        <v>99</v>
      </c>
      <c r="C84" s="34"/>
      <c r="D84" s="35"/>
    </row>
    <row r="85" spans="1:4" ht="25.5" x14ac:dyDescent="0.25">
      <c r="A85" s="32"/>
      <c r="B85" s="47" t="s">
        <v>104</v>
      </c>
      <c r="C85" s="76"/>
      <c r="D85" s="35"/>
    </row>
    <row r="86" spans="1:4" ht="25.5" x14ac:dyDescent="0.25">
      <c r="A86" s="32"/>
      <c r="B86" s="47" t="s">
        <v>105</v>
      </c>
      <c r="C86" s="76"/>
      <c r="D86" s="35"/>
    </row>
    <row r="87" spans="1:4" ht="25.5" x14ac:dyDescent="0.25">
      <c r="A87" s="32"/>
      <c r="B87" s="47" t="s">
        <v>106</v>
      </c>
      <c r="C87" s="76"/>
      <c r="D87" s="35"/>
    </row>
    <row r="88" spans="1:4" ht="25.5" x14ac:dyDescent="0.25">
      <c r="A88" s="32"/>
      <c r="B88" s="47" t="s">
        <v>107</v>
      </c>
      <c r="C88" s="76"/>
      <c r="D88" s="35"/>
    </row>
    <row r="89" spans="1:4" ht="25.5" x14ac:dyDescent="0.25">
      <c r="A89" s="32"/>
      <c r="B89" s="47" t="s">
        <v>108</v>
      </c>
      <c r="C89" s="76"/>
    </row>
    <row r="90" spans="1:4" ht="18" thickBot="1" x14ac:dyDescent="0.35">
      <c r="C90" s="37"/>
    </row>
    <row r="91" spans="1:4" ht="21.75" thickBot="1" x14ac:dyDescent="0.4">
      <c r="B91" s="51" t="s">
        <v>114</v>
      </c>
      <c r="C91" s="72">
        <f>C85+C86+C87+C88+C89</f>
        <v>0</v>
      </c>
    </row>
    <row r="92" spans="1:4" ht="17.25" x14ac:dyDescent="0.3">
      <c r="C92" s="37"/>
    </row>
    <row r="93" spans="1:4" ht="17.25" x14ac:dyDescent="0.3">
      <c r="C93" s="37"/>
    </row>
    <row r="94" spans="1:4" ht="21" x14ac:dyDescent="0.35">
      <c r="B94" s="51"/>
      <c r="C94" s="52"/>
      <c r="D94" s="67" t="s">
        <v>115</v>
      </c>
    </row>
    <row r="95" spans="1:4" ht="17.25" x14ac:dyDescent="0.3">
      <c r="A95" s="32"/>
      <c r="B95" s="33"/>
      <c r="C95" s="34"/>
    </row>
    <row r="96" spans="1:4" ht="17.25" x14ac:dyDescent="0.3">
      <c r="A96" s="96"/>
      <c r="B96" s="96"/>
      <c r="C96" s="34"/>
    </row>
    <row r="97" spans="1:3" ht="17.25" x14ac:dyDescent="0.3">
      <c r="A97" s="32"/>
      <c r="B97" s="39"/>
      <c r="C97" s="34"/>
    </row>
    <row r="98" spans="1:3" ht="17.25" x14ac:dyDescent="0.3">
      <c r="A98" s="32"/>
      <c r="B98" s="118"/>
      <c r="C98" s="68"/>
    </row>
    <row r="99" spans="1:3" ht="17.25" x14ac:dyDescent="0.3">
      <c r="B99" s="91"/>
      <c r="C99" s="52"/>
    </row>
    <row r="100" spans="1:3" ht="17.25" x14ac:dyDescent="0.3">
      <c r="C100" s="37"/>
    </row>
    <row r="101" spans="1:3" ht="15.75" x14ac:dyDescent="0.25">
      <c r="A101" s="32"/>
      <c r="B101" s="118"/>
    </row>
    <row r="102" spans="1:3" ht="17.25" x14ac:dyDescent="0.3">
      <c r="A102" s="32"/>
      <c r="B102" s="118"/>
      <c r="C102" s="52"/>
    </row>
    <row r="103" spans="1:3" ht="17.25" x14ac:dyDescent="0.3">
      <c r="C103" s="37"/>
    </row>
    <row r="104" spans="1:3" ht="17.25" x14ac:dyDescent="0.3">
      <c r="A104" s="32"/>
      <c r="B104" s="118"/>
      <c r="C104" s="52"/>
    </row>
    <row r="105" spans="1:3" ht="17.25" x14ac:dyDescent="0.3">
      <c r="A105" s="32"/>
      <c r="B105" s="118"/>
      <c r="C105" s="52"/>
    </row>
    <row r="106" spans="1:3" ht="17.25" x14ac:dyDescent="0.3">
      <c r="C106" s="37"/>
    </row>
    <row r="107" spans="1:3" ht="21" x14ac:dyDescent="0.35">
      <c r="B107" s="51"/>
      <c r="C107" s="52"/>
    </row>
  </sheetData>
  <mergeCells count="47">
    <mergeCell ref="B104:B105"/>
    <mergeCell ref="B101:B102"/>
    <mergeCell ref="A63:B63"/>
    <mergeCell ref="A82:B82"/>
    <mergeCell ref="B98:B99"/>
    <mergeCell ref="A96:B96"/>
    <mergeCell ref="A77:B77"/>
    <mergeCell ref="A74:B74"/>
    <mergeCell ref="A75:B75"/>
    <mergeCell ref="A60:B60"/>
    <mergeCell ref="B14:D14"/>
    <mergeCell ref="B15:D15"/>
    <mergeCell ref="B17:D17"/>
    <mergeCell ref="A13:A17"/>
    <mergeCell ref="A29:B29"/>
    <mergeCell ref="A26:B26"/>
    <mergeCell ref="A19:D19"/>
    <mergeCell ref="A20:D20"/>
    <mergeCell ref="A22:B22"/>
    <mergeCell ref="A23:B23"/>
    <mergeCell ref="A62:B62"/>
    <mergeCell ref="A45:B45"/>
    <mergeCell ref="A36:B36"/>
    <mergeCell ref="A73:B73"/>
    <mergeCell ref="A35:B35"/>
    <mergeCell ref="A53:B53"/>
    <mergeCell ref="A54:B54"/>
    <mergeCell ref="A57:B57"/>
    <mergeCell ref="A58:B58"/>
    <mergeCell ref="A67:B67"/>
    <mergeCell ref="A69:B69"/>
    <mergeCell ref="A49:B49"/>
    <mergeCell ref="A37:B37"/>
    <mergeCell ref="A39:B39"/>
    <mergeCell ref="A41:B41"/>
    <mergeCell ref="A43:B43"/>
    <mergeCell ref="B8:C8"/>
    <mergeCell ref="B4:D4"/>
    <mergeCell ref="B16:D16"/>
    <mergeCell ref="B2:D2"/>
    <mergeCell ref="B3:D3"/>
    <mergeCell ref="C10:D10"/>
    <mergeCell ref="A6:C6"/>
    <mergeCell ref="A7:C7"/>
    <mergeCell ref="A10:B10"/>
    <mergeCell ref="B13:D13"/>
    <mergeCell ref="B12:D12"/>
  </mergeCells>
  <pageMargins left="0.25" right="0.25" top="0.75" bottom="0.75" header="0.3" footer="0.3"/>
  <pageSetup scale="75" orientation="portrait" r:id="rId1"/>
  <headerFooter>
    <oddFooter>&amp;C*Dates</oddFooter>
  </headerFooter>
  <rowBreaks count="2" manualBreakCount="2">
    <brk id="35" max="3" man="1"/>
    <brk id="73"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election activeCell="A2" sqref="A2:H2"/>
    </sheetView>
  </sheetViews>
  <sheetFormatPr defaultRowHeight="15" x14ac:dyDescent="0.25"/>
  <cols>
    <col min="1" max="1" width="12.140625" customWidth="1"/>
    <col min="2" max="2" width="12.28515625" customWidth="1"/>
    <col min="3" max="3" width="4.28515625" customWidth="1"/>
    <col min="4" max="4" width="11.85546875" customWidth="1"/>
    <col min="5" max="5" width="12.5703125" customWidth="1"/>
    <col min="6" max="6" width="4.42578125" customWidth="1"/>
    <col min="7" max="7" width="11.85546875" customWidth="1"/>
    <col min="8" max="8" width="12.5703125" customWidth="1"/>
  </cols>
  <sheetData>
    <row r="1" spans="1:8" ht="23.25" x14ac:dyDescent="0.25">
      <c r="A1" s="122" t="s">
        <v>31</v>
      </c>
      <c r="B1" s="122"/>
      <c r="C1" s="122"/>
      <c r="D1" s="122"/>
      <c r="E1" s="122"/>
      <c r="F1" s="122"/>
      <c r="G1" s="122"/>
      <c r="H1" s="122"/>
    </row>
    <row r="2" spans="1:8" ht="23.25" x14ac:dyDescent="0.25">
      <c r="A2" s="122" t="s">
        <v>32</v>
      </c>
      <c r="B2" s="122"/>
      <c r="C2" s="122"/>
      <c r="D2" s="122"/>
      <c r="E2" s="122"/>
      <c r="F2" s="122"/>
      <c r="G2" s="122"/>
      <c r="H2" s="122"/>
    </row>
    <row r="3" spans="1:8" ht="18.75" x14ac:dyDescent="0.25">
      <c r="A3" s="121" t="s">
        <v>33</v>
      </c>
      <c r="B3" s="121"/>
      <c r="C3" s="121"/>
      <c r="D3" s="121"/>
      <c r="E3" s="121"/>
      <c r="F3" s="121"/>
      <c r="G3" s="121"/>
      <c r="H3" s="121"/>
    </row>
    <row r="4" spans="1:8" ht="18.75" x14ac:dyDescent="0.25">
      <c r="A4" s="121" t="s">
        <v>34</v>
      </c>
      <c r="B4" s="121"/>
      <c r="C4" s="121"/>
      <c r="D4" s="121"/>
      <c r="E4" s="121"/>
      <c r="F4" s="121"/>
      <c r="G4" s="121"/>
      <c r="H4" s="121"/>
    </row>
    <row r="5" spans="1:8" ht="18.75" x14ac:dyDescent="0.25">
      <c r="A5" s="26"/>
      <c r="B5" s="26"/>
      <c r="C5" s="26"/>
      <c r="D5" s="26"/>
      <c r="E5" s="26"/>
      <c r="F5" s="26"/>
      <c r="G5" s="26"/>
      <c r="H5" s="26"/>
    </row>
    <row r="6" spans="1:8" ht="23.25" x14ac:dyDescent="0.25">
      <c r="A6" s="122" t="s">
        <v>35</v>
      </c>
      <c r="B6" s="122"/>
      <c r="C6" s="122"/>
      <c r="D6" s="122"/>
      <c r="E6" s="122"/>
      <c r="F6" s="122"/>
      <c r="G6" s="122"/>
      <c r="H6" s="122"/>
    </row>
    <row r="7" spans="1:8" ht="18.75" x14ac:dyDescent="0.25">
      <c r="A7" s="121" t="s">
        <v>36</v>
      </c>
      <c r="B7" s="121"/>
      <c r="C7" s="121"/>
      <c r="D7" s="121"/>
      <c r="E7" s="121"/>
      <c r="F7" s="121"/>
      <c r="G7" s="121"/>
      <c r="H7" s="121"/>
    </row>
    <row r="8" spans="1:8" ht="15.75" thickBot="1" x14ac:dyDescent="0.3"/>
    <row r="9" spans="1:8" ht="48" thickBot="1" x14ac:dyDescent="0.3">
      <c r="A9" s="11" t="s">
        <v>37</v>
      </c>
      <c r="B9" s="12" t="s">
        <v>38</v>
      </c>
      <c r="C9" s="13"/>
      <c r="D9" s="11" t="s">
        <v>37</v>
      </c>
      <c r="E9" s="12" t="s">
        <v>38</v>
      </c>
      <c r="F9" s="13"/>
      <c r="G9" s="11" t="s">
        <v>37</v>
      </c>
      <c r="H9" s="12" t="s">
        <v>38</v>
      </c>
    </row>
    <row r="10" spans="1:8" x14ac:dyDescent="0.25">
      <c r="A10" s="3">
        <v>5000</v>
      </c>
      <c r="B10" s="4">
        <v>80</v>
      </c>
      <c r="D10" s="3">
        <v>55000</v>
      </c>
      <c r="E10" s="4">
        <v>230</v>
      </c>
      <c r="G10" s="3">
        <v>105000</v>
      </c>
      <c r="H10" s="4">
        <v>380</v>
      </c>
    </row>
    <row r="11" spans="1:8" x14ac:dyDescent="0.25">
      <c r="A11" s="5">
        <f>A10+1000</f>
        <v>6000</v>
      </c>
      <c r="B11" s="6">
        <f>B10+3</f>
        <v>83</v>
      </c>
      <c r="D11" s="5">
        <f>D10+1000</f>
        <v>56000</v>
      </c>
      <c r="E11" s="6">
        <f>E10+3</f>
        <v>233</v>
      </c>
      <c r="G11" s="5">
        <f>G10+1000</f>
        <v>106000</v>
      </c>
      <c r="H11" s="6">
        <f>H10+3</f>
        <v>383</v>
      </c>
    </row>
    <row r="12" spans="1:8" x14ac:dyDescent="0.25">
      <c r="A12" s="5">
        <f t="shared" ref="A12:A59" si="0">A11+1000</f>
        <v>7000</v>
      </c>
      <c r="B12" s="6">
        <f t="shared" ref="B12:B59" si="1">B11+3</f>
        <v>86</v>
      </c>
      <c r="D12" s="5">
        <f t="shared" ref="D12:D59" si="2">D11+1000</f>
        <v>57000</v>
      </c>
      <c r="E12" s="6">
        <f t="shared" ref="E12:E59" si="3">E11+3</f>
        <v>236</v>
      </c>
      <c r="G12" s="5">
        <f t="shared" ref="G12:G55" si="4">G11+1000</f>
        <v>107000</v>
      </c>
      <c r="H12" s="6">
        <f t="shared" ref="H12:H55" si="5">H11+3</f>
        <v>386</v>
      </c>
    </row>
    <row r="13" spans="1:8" x14ac:dyDescent="0.25">
      <c r="A13" s="5">
        <f t="shared" si="0"/>
        <v>8000</v>
      </c>
      <c r="B13" s="6">
        <f t="shared" si="1"/>
        <v>89</v>
      </c>
      <c r="D13" s="5">
        <f t="shared" si="2"/>
        <v>58000</v>
      </c>
      <c r="E13" s="6">
        <f t="shared" si="3"/>
        <v>239</v>
      </c>
      <c r="G13" s="5">
        <f t="shared" si="4"/>
        <v>108000</v>
      </c>
      <c r="H13" s="6">
        <f t="shared" si="5"/>
        <v>389</v>
      </c>
    </row>
    <row r="14" spans="1:8" x14ac:dyDescent="0.25">
      <c r="A14" s="5">
        <f t="shared" si="0"/>
        <v>9000</v>
      </c>
      <c r="B14" s="6">
        <f t="shared" si="1"/>
        <v>92</v>
      </c>
      <c r="D14" s="5">
        <f t="shared" si="2"/>
        <v>59000</v>
      </c>
      <c r="E14" s="6">
        <f t="shared" si="3"/>
        <v>242</v>
      </c>
      <c r="G14" s="5">
        <f t="shared" si="4"/>
        <v>109000</v>
      </c>
      <c r="H14" s="6">
        <f t="shared" si="5"/>
        <v>392</v>
      </c>
    </row>
    <row r="15" spans="1:8" x14ac:dyDescent="0.25">
      <c r="A15" s="5">
        <f t="shared" si="0"/>
        <v>10000</v>
      </c>
      <c r="B15" s="6">
        <f t="shared" si="1"/>
        <v>95</v>
      </c>
      <c r="D15" s="5">
        <f t="shared" si="2"/>
        <v>60000</v>
      </c>
      <c r="E15" s="6">
        <f t="shared" si="3"/>
        <v>245</v>
      </c>
      <c r="G15" s="5">
        <f t="shared" si="4"/>
        <v>110000</v>
      </c>
      <c r="H15" s="6">
        <f t="shared" si="5"/>
        <v>395</v>
      </c>
    </row>
    <row r="16" spans="1:8" x14ac:dyDescent="0.25">
      <c r="A16" s="5">
        <f t="shared" si="0"/>
        <v>11000</v>
      </c>
      <c r="B16" s="6">
        <f t="shared" si="1"/>
        <v>98</v>
      </c>
      <c r="D16" s="5">
        <f t="shared" si="2"/>
        <v>61000</v>
      </c>
      <c r="E16" s="6">
        <f t="shared" si="3"/>
        <v>248</v>
      </c>
      <c r="G16" s="5">
        <f t="shared" si="4"/>
        <v>111000</v>
      </c>
      <c r="H16" s="6">
        <f t="shared" si="5"/>
        <v>398</v>
      </c>
    </row>
    <row r="17" spans="1:8" x14ac:dyDescent="0.25">
      <c r="A17" s="5">
        <f t="shared" si="0"/>
        <v>12000</v>
      </c>
      <c r="B17" s="6">
        <f t="shared" si="1"/>
        <v>101</v>
      </c>
      <c r="D17" s="5">
        <f t="shared" si="2"/>
        <v>62000</v>
      </c>
      <c r="E17" s="6">
        <f t="shared" si="3"/>
        <v>251</v>
      </c>
      <c r="G17" s="5">
        <f t="shared" si="4"/>
        <v>112000</v>
      </c>
      <c r="H17" s="6">
        <f t="shared" si="5"/>
        <v>401</v>
      </c>
    </row>
    <row r="18" spans="1:8" x14ac:dyDescent="0.25">
      <c r="A18" s="5">
        <f t="shared" si="0"/>
        <v>13000</v>
      </c>
      <c r="B18" s="6">
        <f t="shared" si="1"/>
        <v>104</v>
      </c>
      <c r="D18" s="5">
        <f t="shared" si="2"/>
        <v>63000</v>
      </c>
      <c r="E18" s="6">
        <f t="shared" si="3"/>
        <v>254</v>
      </c>
      <c r="G18" s="5">
        <f t="shared" si="4"/>
        <v>113000</v>
      </c>
      <c r="H18" s="6">
        <f t="shared" si="5"/>
        <v>404</v>
      </c>
    </row>
    <row r="19" spans="1:8" x14ac:dyDescent="0.25">
      <c r="A19" s="5">
        <f t="shared" si="0"/>
        <v>14000</v>
      </c>
      <c r="B19" s="6">
        <f t="shared" si="1"/>
        <v>107</v>
      </c>
      <c r="D19" s="5">
        <f t="shared" si="2"/>
        <v>64000</v>
      </c>
      <c r="E19" s="6">
        <f t="shared" si="3"/>
        <v>257</v>
      </c>
      <c r="G19" s="5">
        <f t="shared" si="4"/>
        <v>114000</v>
      </c>
      <c r="H19" s="6">
        <f t="shared" si="5"/>
        <v>407</v>
      </c>
    </row>
    <row r="20" spans="1:8" x14ac:dyDescent="0.25">
      <c r="A20" s="5">
        <f t="shared" si="0"/>
        <v>15000</v>
      </c>
      <c r="B20" s="6">
        <f t="shared" si="1"/>
        <v>110</v>
      </c>
      <c r="D20" s="5">
        <f t="shared" si="2"/>
        <v>65000</v>
      </c>
      <c r="E20" s="6">
        <f t="shared" si="3"/>
        <v>260</v>
      </c>
      <c r="G20" s="5">
        <f t="shared" si="4"/>
        <v>115000</v>
      </c>
      <c r="H20" s="6">
        <f t="shared" si="5"/>
        <v>410</v>
      </c>
    </row>
    <row r="21" spans="1:8" x14ac:dyDescent="0.25">
      <c r="A21" s="5">
        <f t="shared" si="0"/>
        <v>16000</v>
      </c>
      <c r="B21" s="6">
        <f t="shared" si="1"/>
        <v>113</v>
      </c>
      <c r="D21" s="5">
        <f t="shared" si="2"/>
        <v>66000</v>
      </c>
      <c r="E21" s="6">
        <f t="shared" si="3"/>
        <v>263</v>
      </c>
      <c r="G21" s="5">
        <f t="shared" si="4"/>
        <v>116000</v>
      </c>
      <c r="H21" s="6">
        <f t="shared" si="5"/>
        <v>413</v>
      </c>
    </row>
    <row r="22" spans="1:8" x14ac:dyDescent="0.25">
      <c r="A22" s="5">
        <f t="shared" si="0"/>
        <v>17000</v>
      </c>
      <c r="B22" s="6">
        <f t="shared" si="1"/>
        <v>116</v>
      </c>
      <c r="D22" s="5">
        <f t="shared" si="2"/>
        <v>67000</v>
      </c>
      <c r="E22" s="6">
        <f t="shared" si="3"/>
        <v>266</v>
      </c>
      <c r="G22" s="5">
        <f t="shared" si="4"/>
        <v>117000</v>
      </c>
      <c r="H22" s="6">
        <f t="shared" si="5"/>
        <v>416</v>
      </c>
    </row>
    <row r="23" spans="1:8" x14ac:dyDescent="0.25">
      <c r="A23" s="5">
        <f t="shared" si="0"/>
        <v>18000</v>
      </c>
      <c r="B23" s="6">
        <f t="shared" si="1"/>
        <v>119</v>
      </c>
      <c r="D23" s="5">
        <f t="shared" si="2"/>
        <v>68000</v>
      </c>
      <c r="E23" s="6">
        <f t="shared" si="3"/>
        <v>269</v>
      </c>
      <c r="G23" s="5">
        <f t="shared" si="4"/>
        <v>118000</v>
      </c>
      <c r="H23" s="6">
        <f t="shared" si="5"/>
        <v>419</v>
      </c>
    </row>
    <row r="24" spans="1:8" x14ac:dyDescent="0.25">
      <c r="A24" s="5">
        <f t="shared" si="0"/>
        <v>19000</v>
      </c>
      <c r="B24" s="6">
        <f t="shared" si="1"/>
        <v>122</v>
      </c>
      <c r="D24" s="5">
        <f t="shared" si="2"/>
        <v>69000</v>
      </c>
      <c r="E24" s="6">
        <f t="shared" si="3"/>
        <v>272</v>
      </c>
      <c r="G24" s="5">
        <f t="shared" si="4"/>
        <v>119000</v>
      </c>
      <c r="H24" s="6">
        <f t="shared" si="5"/>
        <v>422</v>
      </c>
    </row>
    <row r="25" spans="1:8" x14ac:dyDescent="0.25">
      <c r="A25" s="5">
        <f t="shared" si="0"/>
        <v>20000</v>
      </c>
      <c r="B25" s="6">
        <f t="shared" si="1"/>
        <v>125</v>
      </c>
      <c r="D25" s="5">
        <f t="shared" si="2"/>
        <v>70000</v>
      </c>
      <c r="E25" s="6">
        <f t="shared" si="3"/>
        <v>275</v>
      </c>
      <c r="G25" s="5">
        <f t="shared" si="4"/>
        <v>120000</v>
      </c>
      <c r="H25" s="6">
        <f t="shared" si="5"/>
        <v>425</v>
      </c>
    </row>
    <row r="26" spans="1:8" x14ac:dyDescent="0.25">
      <c r="A26" s="5">
        <f t="shared" si="0"/>
        <v>21000</v>
      </c>
      <c r="B26" s="6">
        <f t="shared" si="1"/>
        <v>128</v>
      </c>
      <c r="D26" s="5">
        <f t="shared" si="2"/>
        <v>71000</v>
      </c>
      <c r="E26" s="6">
        <f t="shared" si="3"/>
        <v>278</v>
      </c>
      <c r="G26" s="5">
        <f t="shared" si="4"/>
        <v>121000</v>
      </c>
      <c r="H26" s="6">
        <f t="shared" si="5"/>
        <v>428</v>
      </c>
    </row>
    <row r="27" spans="1:8" x14ac:dyDescent="0.25">
      <c r="A27" s="5">
        <f t="shared" si="0"/>
        <v>22000</v>
      </c>
      <c r="B27" s="6">
        <f t="shared" si="1"/>
        <v>131</v>
      </c>
      <c r="D27" s="5">
        <f t="shared" si="2"/>
        <v>72000</v>
      </c>
      <c r="E27" s="6">
        <f t="shared" si="3"/>
        <v>281</v>
      </c>
      <c r="G27" s="5">
        <f t="shared" si="4"/>
        <v>122000</v>
      </c>
      <c r="H27" s="6">
        <f t="shared" si="5"/>
        <v>431</v>
      </c>
    </row>
    <row r="28" spans="1:8" x14ac:dyDescent="0.25">
      <c r="A28" s="5">
        <f t="shared" si="0"/>
        <v>23000</v>
      </c>
      <c r="B28" s="6">
        <f t="shared" si="1"/>
        <v>134</v>
      </c>
      <c r="D28" s="5">
        <f t="shared" si="2"/>
        <v>73000</v>
      </c>
      <c r="E28" s="6">
        <f t="shared" si="3"/>
        <v>284</v>
      </c>
      <c r="G28" s="5">
        <f t="shared" si="4"/>
        <v>123000</v>
      </c>
      <c r="H28" s="6">
        <f t="shared" si="5"/>
        <v>434</v>
      </c>
    </row>
    <row r="29" spans="1:8" x14ac:dyDescent="0.25">
      <c r="A29" s="5">
        <f t="shared" si="0"/>
        <v>24000</v>
      </c>
      <c r="B29" s="6">
        <f t="shared" si="1"/>
        <v>137</v>
      </c>
      <c r="D29" s="5">
        <f t="shared" si="2"/>
        <v>74000</v>
      </c>
      <c r="E29" s="6">
        <f t="shared" si="3"/>
        <v>287</v>
      </c>
      <c r="G29" s="5">
        <f t="shared" si="4"/>
        <v>124000</v>
      </c>
      <c r="H29" s="6">
        <f t="shared" si="5"/>
        <v>437</v>
      </c>
    </row>
    <row r="30" spans="1:8" x14ac:dyDescent="0.25">
      <c r="A30" s="5">
        <f t="shared" si="0"/>
        <v>25000</v>
      </c>
      <c r="B30" s="6">
        <f t="shared" si="1"/>
        <v>140</v>
      </c>
      <c r="D30" s="5">
        <f t="shared" si="2"/>
        <v>75000</v>
      </c>
      <c r="E30" s="6">
        <f t="shared" si="3"/>
        <v>290</v>
      </c>
      <c r="G30" s="5">
        <f t="shared" si="4"/>
        <v>125000</v>
      </c>
      <c r="H30" s="6">
        <f t="shared" si="5"/>
        <v>440</v>
      </c>
    </row>
    <row r="31" spans="1:8" x14ac:dyDescent="0.25">
      <c r="A31" s="5">
        <f t="shared" si="0"/>
        <v>26000</v>
      </c>
      <c r="B31" s="6">
        <f t="shared" si="1"/>
        <v>143</v>
      </c>
      <c r="D31" s="5">
        <f t="shared" si="2"/>
        <v>76000</v>
      </c>
      <c r="E31" s="6">
        <f t="shared" si="3"/>
        <v>293</v>
      </c>
      <c r="G31" s="5">
        <f t="shared" si="4"/>
        <v>126000</v>
      </c>
      <c r="H31" s="6">
        <f t="shared" si="5"/>
        <v>443</v>
      </c>
    </row>
    <row r="32" spans="1:8" x14ac:dyDescent="0.25">
      <c r="A32" s="5">
        <f t="shared" si="0"/>
        <v>27000</v>
      </c>
      <c r="B32" s="6">
        <f t="shared" si="1"/>
        <v>146</v>
      </c>
      <c r="D32" s="5">
        <f t="shared" si="2"/>
        <v>77000</v>
      </c>
      <c r="E32" s="6">
        <f t="shared" si="3"/>
        <v>296</v>
      </c>
      <c r="G32" s="5">
        <f t="shared" si="4"/>
        <v>127000</v>
      </c>
      <c r="H32" s="6">
        <f t="shared" si="5"/>
        <v>446</v>
      </c>
    </row>
    <row r="33" spans="1:8" x14ac:dyDescent="0.25">
      <c r="A33" s="5">
        <f t="shared" si="0"/>
        <v>28000</v>
      </c>
      <c r="B33" s="6">
        <f t="shared" si="1"/>
        <v>149</v>
      </c>
      <c r="D33" s="5">
        <f t="shared" si="2"/>
        <v>78000</v>
      </c>
      <c r="E33" s="6">
        <f t="shared" si="3"/>
        <v>299</v>
      </c>
      <c r="G33" s="5">
        <f t="shared" si="4"/>
        <v>128000</v>
      </c>
      <c r="H33" s="6">
        <f t="shared" si="5"/>
        <v>449</v>
      </c>
    </row>
    <row r="34" spans="1:8" x14ac:dyDescent="0.25">
      <c r="A34" s="5">
        <f t="shared" si="0"/>
        <v>29000</v>
      </c>
      <c r="B34" s="6">
        <f t="shared" si="1"/>
        <v>152</v>
      </c>
      <c r="D34" s="5">
        <f t="shared" si="2"/>
        <v>79000</v>
      </c>
      <c r="E34" s="6">
        <f t="shared" si="3"/>
        <v>302</v>
      </c>
      <c r="G34" s="5">
        <f t="shared" si="4"/>
        <v>129000</v>
      </c>
      <c r="H34" s="6">
        <f t="shared" si="5"/>
        <v>452</v>
      </c>
    </row>
    <row r="35" spans="1:8" x14ac:dyDescent="0.25">
      <c r="A35" s="5">
        <f t="shared" si="0"/>
        <v>30000</v>
      </c>
      <c r="B35" s="6">
        <f t="shared" si="1"/>
        <v>155</v>
      </c>
      <c r="D35" s="5">
        <f t="shared" si="2"/>
        <v>80000</v>
      </c>
      <c r="E35" s="6">
        <f t="shared" si="3"/>
        <v>305</v>
      </c>
      <c r="G35" s="5">
        <f t="shared" si="4"/>
        <v>130000</v>
      </c>
      <c r="H35" s="6">
        <f t="shared" si="5"/>
        <v>455</v>
      </c>
    </row>
    <row r="36" spans="1:8" x14ac:dyDescent="0.25">
      <c r="A36" s="5">
        <f t="shared" si="0"/>
        <v>31000</v>
      </c>
      <c r="B36" s="6">
        <f t="shared" si="1"/>
        <v>158</v>
      </c>
      <c r="D36" s="5">
        <f t="shared" si="2"/>
        <v>81000</v>
      </c>
      <c r="E36" s="6">
        <f t="shared" si="3"/>
        <v>308</v>
      </c>
      <c r="G36" s="5">
        <f t="shared" si="4"/>
        <v>131000</v>
      </c>
      <c r="H36" s="6">
        <f t="shared" si="5"/>
        <v>458</v>
      </c>
    </row>
    <row r="37" spans="1:8" x14ac:dyDescent="0.25">
      <c r="A37" s="5">
        <f t="shared" si="0"/>
        <v>32000</v>
      </c>
      <c r="B37" s="6">
        <f t="shared" si="1"/>
        <v>161</v>
      </c>
      <c r="D37" s="5">
        <f t="shared" si="2"/>
        <v>82000</v>
      </c>
      <c r="E37" s="6">
        <f t="shared" si="3"/>
        <v>311</v>
      </c>
      <c r="G37" s="5">
        <f t="shared" si="4"/>
        <v>132000</v>
      </c>
      <c r="H37" s="6">
        <f t="shared" si="5"/>
        <v>461</v>
      </c>
    </row>
    <row r="38" spans="1:8" x14ac:dyDescent="0.25">
      <c r="A38" s="5">
        <f t="shared" si="0"/>
        <v>33000</v>
      </c>
      <c r="B38" s="6">
        <f t="shared" si="1"/>
        <v>164</v>
      </c>
      <c r="D38" s="5">
        <f t="shared" si="2"/>
        <v>83000</v>
      </c>
      <c r="E38" s="6">
        <f t="shared" si="3"/>
        <v>314</v>
      </c>
      <c r="G38" s="5">
        <f t="shared" si="4"/>
        <v>133000</v>
      </c>
      <c r="H38" s="6">
        <f t="shared" si="5"/>
        <v>464</v>
      </c>
    </row>
    <row r="39" spans="1:8" x14ac:dyDescent="0.25">
      <c r="A39" s="5">
        <f t="shared" si="0"/>
        <v>34000</v>
      </c>
      <c r="B39" s="6">
        <f t="shared" si="1"/>
        <v>167</v>
      </c>
      <c r="D39" s="5">
        <f t="shared" si="2"/>
        <v>84000</v>
      </c>
      <c r="E39" s="6">
        <f t="shared" si="3"/>
        <v>317</v>
      </c>
      <c r="G39" s="5">
        <f t="shared" si="4"/>
        <v>134000</v>
      </c>
      <c r="H39" s="6">
        <f t="shared" si="5"/>
        <v>467</v>
      </c>
    </row>
    <row r="40" spans="1:8" x14ac:dyDescent="0.25">
      <c r="A40" s="5">
        <f t="shared" si="0"/>
        <v>35000</v>
      </c>
      <c r="B40" s="6">
        <f t="shared" si="1"/>
        <v>170</v>
      </c>
      <c r="D40" s="5">
        <f t="shared" si="2"/>
        <v>85000</v>
      </c>
      <c r="E40" s="6">
        <f t="shared" si="3"/>
        <v>320</v>
      </c>
      <c r="G40" s="5">
        <f t="shared" si="4"/>
        <v>135000</v>
      </c>
      <c r="H40" s="6">
        <f t="shared" si="5"/>
        <v>470</v>
      </c>
    </row>
    <row r="41" spans="1:8" x14ac:dyDescent="0.25">
      <c r="A41" s="5">
        <f t="shared" si="0"/>
        <v>36000</v>
      </c>
      <c r="B41" s="6">
        <f t="shared" si="1"/>
        <v>173</v>
      </c>
      <c r="D41" s="5">
        <f t="shared" si="2"/>
        <v>86000</v>
      </c>
      <c r="E41" s="6">
        <f t="shared" si="3"/>
        <v>323</v>
      </c>
      <c r="G41" s="5">
        <f t="shared" si="4"/>
        <v>136000</v>
      </c>
      <c r="H41" s="6">
        <f t="shared" si="5"/>
        <v>473</v>
      </c>
    </row>
    <row r="42" spans="1:8" x14ac:dyDescent="0.25">
      <c r="A42" s="5">
        <f t="shared" si="0"/>
        <v>37000</v>
      </c>
      <c r="B42" s="6">
        <f t="shared" si="1"/>
        <v>176</v>
      </c>
      <c r="D42" s="5">
        <f t="shared" si="2"/>
        <v>87000</v>
      </c>
      <c r="E42" s="6">
        <f t="shared" si="3"/>
        <v>326</v>
      </c>
      <c r="G42" s="5">
        <f t="shared" si="4"/>
        <v>137000</v>
      </c>
      <c r="H42" s="6">
        <f t="shared" si="5"/>
        <v>476</v>
      </c>
    </row>
    <row r="43" spans="1:8" x14ac:dyDescent="0.25">
      <c r="A43" s="5">
        <f t="shared" si="0"/>
        <v>38000</v>
      </c>
      <c r="B43" s="6">
        <f t="shared" si="1"/>
        <v>179</v>
      </c>
      <c r="D43" s="5">
        <f t="shared" si="2"/>
        <v>88000</v>
      </c>
      <c r="E43" s="6">
        <f t="shared" si="3"/>
        <v>329</v>
      </c>
      <c r="G43" s="5">
        <f t="shared" si="4"/>
        <v>138000</v>
      </c>
      <c r="H43" s="6">
        <f t="shared" si="5"/>
        <v>479</v>
      </c>
    </row>
    <row r="44" spans="1:8" x14ac:dyDescent="0.25">
      <c r="A44" s="5">
        <f t="shared" si="0"/>
        <v>39000</v>
      </c>
      <c r="B44" s="6">
        <f t="shared" si="1"/>
        <v>182</v>
      </c>
      <c r="D44" s="5">
        <f t="shared" si="2"/>
        <v>89000</v>
      </c>
      <c r="E44" s="6">
        <f t="shared" si="3"/>
        <v>332</v>
      </c>
      <c r="G44" s="5">
        <f t="shared" si="4"/>
        <v>139000</v>
      </c>
      <c r="H44" s="6">
        <f t="shared" si="5"/>
        <v>482</v>
      </c>
    </row>
    <row r="45" spans="1:8" x14ac:dyDescent="0.25">
      <c r="A45" s="5">
        <f t="shared" si="0"/>
        <v>40000</v>
      </c>
      <c r="B45" s="6">
        <f t="shared" si="1"/>
        <v>185</v>
      </c>
      <c r="D45" s="5">
        <f t="shared" si="2"/>
        <v>90000</v>
      </c>
      <c r="E45" s="6">
        <f t="shared" si="3"/>
        <v>335</v>
      </c>
      <c r="G45" s="5">
        <f t="shared" si="4"/>
        <v>140000</v>
      </c>
      <c r="H45" s="6">
        <f t="shared" si="5"/>
        <v>485</v>
      </c>
    </row>
    <row r="46" spans="1:8" x14ac:dyDescent="0.25">
      <c r="A46" s="5">
        <f t="shared" si="0"/>
        <v>41000</v>
      </c>
      <c r="B46" s="6">
        <f t="shared" si="1"/>
        <v>188</v>
      </c>
      <c r="D46" s="5">
        <f t="shared" si="2"/>
        <v>91000</v>
      </c>
      <c r="E46" s="6">
        <f t="shared" si="3"/>
        <v>338</v>
      </c>
      <c r="G46" s="5">
        <f t="shared" si="4"/>
        <v>141000</v>
      </c>
      <c r="H46" s="6">
        <f t="shared" si="5"/>
        <v>488</v>
      </c>
    </row>
    <row r="47" spans="1:8" x14ac:dyDescent="0.25">
      <c r="A47" s="5">
        <f t="shared" si="0"/>
        <v>42000</v>
      </c>
      <c r="B47" s="6">
        <f t="shared" si="1"/>
        <v>191</v>
      </c>
      <c r="D47" s="5">
        <f t="shared" si="2"/>
        <v>92000</v>
      </c>
      <c r="E47" s="6">
        <f t="shared" si="3"/>
        <v>341</v>
      </c>
      <c r="G47" s="5">
        <f t="shared" si="4"/>
        <v>142000</v>
      </c>
      <c r="H47" s="6">
        <f t="shared" si="5"/>
        <v>491</v>
      </c>
    </row>
    <row r="48" spans="1:8" x14ac:dyDescent="0.25">
      <c r="A48" s="5">
        <f t="shared" si="0"/>
        <v>43000</v>
      </c>
      <c r="B48" s="6">
        <f t="shared" si="1"/>
        <v>194</v>
      </c>
      <c r="D48" s="5">
        <f t="shared" si="2"/>
        <v>93000</v>
      </c>
      <c r="E48" s="6">
        <f t="shared" si="3"/>
        <v>344</v>
      </c>
      <c r="G48" s="5">
        <f t="shared" si="4"/>
        <v>143000</v>
      </c>
      <c r="H48" s="6">
        <f t="shared" si="5"/>
        <v>494</v>
      </c>
    </row>
    <row r="49" spans="1:8" x14ac:dyDescent="0.25">
      <c r="A49" s="5">
        <f t="shared" si="0"/>
        <v>44000</v>
      </c>
      <c r="B49" s="6">
        <f t="shared" si="1"/>
        <v>197</v>
      </c>
      <c r="D49" s="5">
        <f t="shared" si="2"/>
        <v>94000</v>
      </c>
      <c r="E49" s="6">
        <f t="shared" si="3"/>
        <v>347</v>
      </c>
      <c r="G49" s="5">
        <f t="shared" si="4"/>
        <v>144000</v>
      </c>
      <c r="H49" s="6">
        <f t="shared" si="5"/>
        <v>497</v>
      </c>
    </row>
    <row r="50" spans="1:8" x14ac:dyDescent="0.25">
      <c r="A50" s="5">
        <f t="shared" si="0"/>
        <v>45000</v>
      </c>
      <c r="B50" s="6">
        <f t="shared" si="1"/>
        <v>200</v>
      </c>
      <c r="D50" s="5">
        <f t="shared" si="2"/>
        <v>95000</v>
      </c>
      <c r="E50" s="6">
        <f t="shared" si="3"/>
        <v>350</v>
      </c>
      <c r="G50" s="5">
        <f t="shared" si="4"/>
        <v>145000</v>
      </c>
      <c r="H50" s="6">
        <f t="shared" si="5"/>
        <v>500</v>
      </c>
    </row>
    <row r="51" spans="1:8" x14ac:dyDescent="0.25">
      <c r="A51" s="5">
        <f t="shared" si="0"/>
        <v>46000</v>
      </c>
      <c r="B51" s="6">
        <f t="shared" si="1"/>
        <v>203</v>
      </c>
      <c r="D51" s="5">
        <f t="shared" si="2"/>
        <v>96000</v>
      </c>
      <c r="E51" s="6">
        <f t="shared" si="3"/>
        <v>353</v>
      </c>
      <c r="G51" s="5">
        <f t="shared" si="4"/>
        <v>146000</v>
      </c>
      <c r="H51" s="6">
        <f t="shared" si="5"/>
        <v>503</v>
      </c>
    </row>
    <row r="52" spans="1:8" x14ac:dyDescent="0.25">
      <c r="A52" s="5">
        <f t="shared" si="0"/>
        <v>47000</v>
      </c>
      <c r="B52" s="6">
        <f t="shared" si="1"/>
        <v>206</v>
      </c>
      <c r="D52" s="5">
        <f t="shared" si="2"/>
        <v>97000</v>
      </c>
      <c r="E52" s="6">
        <f t="shared" si="3"/>
        <v>356</v>
      </c>
      <c r="G52" s="5">
        <f t="shared" si="4"/>
        <v>147000</v>
      </c>
      <c r="H52" s="6">
        <f t="shared" si="5"/>
        <v>506</v>
      </c>
    </row>
    <row r="53" spans="1:8" x14ac:dyDescent="0.25">
      <c r="A53" s="5">
        <f t="shared" si="0"/>
        <v>48000</v>
      </c>
      <c r="B53" s="6">
        <f t="shared" si="1"/>
        <v>209</v>
      </c>
      <c r="D53" s="5">
        <f t="shared" si="2"/>
        <v>98000</v>
      </c>
      <c r="E53" s="6">
        <f t="shared" si="3"/>
        <v>359</v>
      </c>
      <c r="G53" s="5">
        <f t="shared" si="4"/>
        <v>148000</v>
      </c>
      <c r="H53" s="6">
        <f t="shared" si="5"/>
        <v>509</v>
      </c>
    </row>
    <row r="54" spans="1:8" x14ac:dyDescent="0.25">
      <c r="A54" s="5">
        <f t="shared" si="0"/>
        <v>49000</v>
      </c>
      <c r="B54" s="6">
        <f t="shared" si="1"/>
        <v>212</v>
      </c>
      <c r="D54" s="5">
        <f t="shared" si="2"/>
        <v>99000</v>
      </c>
      <c r="E54" s="6">
        <f t="shared" si="3"/>
        <v>362</v>
      </c>
      <c r="G54" s="5">
        <f t="shared" si="4"/>
        <v>149000</v>
      </c>
      <c r="H54" s="6">
        <f t="shared" si="5"/>
        <v>512</v>
      </c>
    </row>
    <row r="55" spans="1:8" x14ac:dyDescent="0.25">
      <c r="A55" s="5">
        <f t="shared" si="0"/>
        <v>50000</v>
      </c>
      <c r="B55" s="6">
        <f t="shared" si="1"/>
        <v>215</v>
      </c>
      <c r="D55" s="5">
        <f t="shared" si="2"/>
        <v>100000</v>
      </c>
      <c r="E55" s="6">
        <f t="shared" si="3"/>
        <v>365</v>
      </c>
      <c r="G55" s="5">
        <f t="shared" si="4"/>
        <v>150000</v>
      </c>
      <c r="H55" s="6">
        <f t="shared" si="5"/>
        <v>515</v>
      </c>
    </row>
    <row r="56" spans="1:8" x14ac:dyDescent="0.25">
      <c r="A56" s="5">
        <f t="shared" si="0"/>
        <v>51000</v>
      </c>
      <c r="B56" s="6">
        <f t="shared" si="1"/>
        <v>218</v>
      </c>
      <c r="D56" s="5">
        <f t="shared" si="2"/>
        <v>101000</v>
      </c>
      <c r="E56" s="6">
        <f t="shared" si="3"/>
        <v>368</v>
      </c>
      <c r="G56" s="5">
        <v>200000</v>
      </c>
      <c r="H56" s="6">
        <v>665</v>
      </c>
    </row>
    <row r="57" spans="1:8" x14ac:dyDescent="0.25">
      <c r="A57" s="5">
        <f t="shared" si="0"/>
        <v>52000</v>
      </c>
      <c r="B57" s="6">
        <f t="shared" si="1"/>
        <v>221</v>
      </c>
      <c r="D57" s="5">
        <f t="shared" si="2"/>
        <v>102000</v>
      </c>
      <c r="E57" s="6">
        <f t="shared" si="3"/>
        <v>371</v>
      </c>
      <c r="G57" s="5">
        <v>500000</v>
      </c>
      <c r="H57" s="6">
        <v>1565</v>
      </c>
    </row>
    <row r="58" spans="1:8" x14ac:dyDescent="0.25">
      <c r="A58" s="5">
        <f t="shared" si="0"/>
        <v>53000</v>
      </c>
      <c r="B58" s="6">
        <f t="shared" si="1"/>
        <v>224</v>
      </c>
      <c r="D58" s="5">
        <f t="shared" si="2"/>
        <v>103000</v>
      </c>
      <c r="E58" s="6">
        <f t="shared" si="3"/>
        <v>374</v>
      </c>
      <c r="G58" s="5">
        <v>1000000</v>
      </c>
      <c r="H58" s="6">
        <v>3065</v>
      </c>
    </row>
    <row r="59" spans="1:8" ht="15.75" thickBot="1" x14ac:dyDescent="0.3">
      <c r="A59" s="7">
        <f t="shared" si="0"/>
        <v>54000</v>
      </c>
      <c r="B59" s="8">
        <f t="shared" si="1"/>
        <v>227</v>
      </c>
      <c r="D59" s="7">
        <f t="shared" si="2"/>
        <v>104000</v>
      </c>
      <c r="E59" s="8">
        <f t="shared" si="3"/>
        <v>377</v>
      </c>
      <c r="G59" s="9" t="s">
        <v>39</v>
      </c>
      <c r="H59" s="10"/>
    </row>
    <row r="60" spans="1:8" x14ac:dyDescent="0.25">
      <c r="A60" s="1"/>
    </row>
    <row r="61" spans="1:8" x14ac:dyDescent="0.25">
      <c r="A61" s="1"/>
    </row>
    <row r="62" spans="1:8" x14ac:dyDescent="0.25">
      <c r="A62" s="1"/>
    </row>
    <row r="63" spans="1:8" x14ac:dyDescent="0.25">
      <c r="A63" s="1"/>
    </row>
    <row r="64" spans="1:8"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sheetData>
  <mergeCells count="6">
    <mergeCell ref="A4:H4"/>
    <mergeCell ref="A6:H6"/>
    <mergeCell ref="A7:H7"/>
    <mergeCell ref="A1:H1"/>
    <mergeCell ref="A2:H2"/>
    <mergeCell ref="A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A159-19C8-4E64-AFB5-1308534279C8}">
  <dimension ref="A1:J42"/>
  <sheetViews>
    <sheetView workbookViewId="0">
      <selection activeCell="N26" sqref="N26"/>
    </sheetView>
  </sheetViews>
  <sheetFormatPr defaultRowHeight="15" x14ac:dyDescent="0.25"/>
  <cols>
    <col min="1" max="1" width="58.85546875" customWidth="1"/>
  </cols>
  <sheetData>
    <row r="1" spans="1:10" x14ac:dyDescent="0.25">
      <c r="A1" s="123"/>
      <c r="B1" s="124"/>
      <c r="C1" s="124"/>
      <c r="D1" s="124"/>
      <c r="E1" s="124"/>
      <c r="F1" s="124"/>
      <c r="G1" s="124"/>
      <c r="H1" s="124"/>
      <c r="I1" s="124"/>
      <c r="J1" s="124"/>
    </row>
    <row r="3" spans="1:10" ht="20.25" x14ac:dyDescent="0.3">
      <c r="A3" s="125" t="s">
        <v>40</v>
      </c>
      <c r="B3" s="125"/>
      <c r="C3" s="125"/>
      <c r="D3" s="125"/>
      <c r="E3" s="125"/>
      <c r="F3" s="125"/>
      <c r="G3" s="125"/>
      <c r="H3" s="125"/>
      <c r="I3" s="125"/>
      <c r="J3" s="125"/>
    </row>
    <row r="4" spans="1:10" ht="15.75" x14ac:dyDescent="0.25">
      <c r="A4" s="131" t="s">
        <v>41</v>
      </c>
      <c r="B4" s="132"/>
      <c r="C4" s="132"/>
      <c r="D4" s="132"/>
      <c r="E4" s="132"/>
      <c r="F4" s="132"/>
      <c r="G4" s="132"/>
      <c r="H4" s="132"/>
      <c r="I4" s="132"/>
      <c r="J4" s="132"/>
    </row>
    <row r="5" spans="1:10" x14ac:dyDescent="0.25">
      <c r="A5" s="126" t="s">
        <v>42</v>
      </c>
      <c r="B5" s="126"/>
      <c r="C5" s="126"/>
      <c r="D5" s="126"/>
      <c r="E5" s="126"/>
      <c r="F5" s="126"/>
      <c r="G5" s="126"/>
      <c r="H5" s="126"/>
      <c r="I5" s="126"/>
      <c r="J5" s="126"/>
    </row>
    <row r="6" spans="1:10" ht="15.75" thickBot="1" x14ac:dyDescent="0.3">
      <c r="A6" s="25"/>
      <c r="B6" s="25"/>
      <c r="C6" s="25"/>
      <c r="D6" s="25"/>
      <c r="E6" s="25"/>
      <c r="F6" s="25"/>
      <c r="G6" s="25"/>
      <c r="H6" s="25"/>
      <c r="I6" s="25"/>
      <c r="J6" s="25"/>
    </row>
    <row r="7" spans="1:10" ht="15.75" thickBot="1" x14ac:dyDescent="0.3">
      <c r="B7" s="127" t="s">
        <v>43</v>
      </c>
      <c r="C7" s="128"/>
      <c r="D7" s="128"/>
      <c r="E7" s="128"/>
      <c r="F7" s="128"/>
      <c r="G7" s="128"/>
      <c r="H7" s="128"/>
      <c r="I7" s="128"/>
      <c r="J7" s="129"/>
    </row>
    <row r="8" spans="1:10" ht="15.75" thickBot="1" x14ac:dyDescent="0.3">
      <c r="A8" s="14" t="s">
        <v>44</v>
      </c>
      <c r="B8" s="27" t="s">
        <v>45</v>
      </c>
      <c r="C8" s="28" t="s">
        <v>46</v>
      </c>
      <c r="D8" s="28" t="s">
        <v>47</v>
      </c>
      <c r="E8" s="28" t="s">
        <v>48</v>
      </c>
      <c r="F8" s="28" t="s">
        <v>49</v>
      </c>
      <c r="G8" s="28" t="s">
        <v>50</v>
      </c>
      <c r="H8" s="28" t="s">
        <v>51</v>
      </c>
      <c r="I8" s="28" t="s">
        <v>52</v>
      </c>
      <c r="J8" s="29" t="s">
        <v>53</v>
      </c>
    </row>
    <row r="9" spans="1:10" x14ac:dyDescent="0.25">
      <c r="A9" s="15" t="s">
        <v>54</v>
      </c>
      <c r="B9" s="16">
        <v>205.48953289826369</v>
      </c>
      <c r="C9" s="16">
        <v>198.73308950262447</v>
      </c>
      <c r="D9" s="16">
        <v>193.99932979020807</v>
      </c>
      <c r="E9" s="16">
        <v>185.96808575388215</v>
      </c>
      <c r="F9" s="16">
        <v>174.8688215089704</v>
      </c>
      <c r="G9" s="16">
        <v>169.82061097185124</v>
      </c>
      <c r="H9" s="16">
        <v>180.08700546484775</v>
      </c>
      <c r="I9" s="16">
        <v>159.73268856855091</v>
      </c>
      <c r="J9" s="17">
        <v>153.74112555732364</v>
      </c>
    </row>
    <row r="10" spans="1:10" x14ac:dyDescent="0.25">
      <c r="A10" s="18" t="s">
        <v>55</v>
      </c>
      <c r="B10" s="19">
        <v>188.02476412085659</v>
      </c>
      <c r="C10" s="19">
        <v>181.26832072521734</v>
      </c>
      <c r="D10" s="19">
        <v>176.53456101280096</v>
      </c>
      <c r="E10" s="19">
        <v>168.50331697647499</v>
      </c>
      <c r="F10" s="19">
        <v>157.61651950501107</v>
      </c>
      <c r="G10" s="19">
        <v>152.56830896789194</v>
      </c>
      <c r="H10" s="19">
        <v>162.62223668744062</v>
      </c>
      <c r="I10" s="19">
        <v>142.48038656459156</v>
      </c>
      <c r="J10" s="20">
        <v>136.48882355336434</v>
      </c>
    </row>
    <row r="11" spans="1:10" x14ac:dyDescent="0.25">
      <c r="A11" s="18" t="s">
        <v>56</v>
      </c>
      <c r="B11" s="19">
        <v>159.94330414634888</v>
      </c>
      <c r="C11" s="19">
        <v>155.44153290696036</v>
      </c>
      <c r="D11" s="19">
        <v>151.74755613295744</v>
      </c>
      <c r="E11" s="19">
        <v>145.56287975734895</v>
      </c>
      <c r="F11" s="19">
        <v>137.43444794940635</v>
      </c>
      <c r="G11" s="19">
        <v>133.63949686723024</v>
      </c>
      <c r="H11" s="19">
        <v>140.51416434868895</v>
      </c>
      <c r="I11" s="19">
        <v>124.39193314370134</v>
      </c>
      <c r="J11" s="20">
        <v>120.26040103428124</v>
      </c>
    </row>
    <row r="12" spans="1:10" x14ac:dyDescent="0.25">
      <c r="A12" s="18" t="s">
        <v>57</v>
      </c>
      <c r="B12" s="19">
        <v>159.10185157823886</v>
      </c>
      <c r="C12" s="19">
        <v>154.60008033885035</v>
      </c>
      <c r="D12" s="19">
        <v>150.06465099673744</v>
      </c>
      <c r="E12" s="19">
        <v>144.72142718923894</v>
      </c>
      <c r="F12" s="19">
        <v>135.75154281318635</v>
      </c>
      <c r="G12" s="19">
        <v>132.79804429912025</v>
      </c>
      <c r="H12" s="19">
        <v>139.67271178057894</v>
      </c>
      <c r="I12" s="19">
        <v>122.70902800748134</v>
      </c>
      <c r="J12" s="20">
        <v>119.41894846617123</v>
      </c>
    </row>
    <row r="13" spans="1:10" x14ac:dyDescent="0.25">
      <c r="A13" s="18" t="s">
        <v>58</v>
      </c>
      <c r="B13" s="19">
        <v>188.88304574032884</v>
      </c>
      <c r="C13" s="19">
        <v>182.12660234468959</v>
      </c>
      <c r="D13" s="19">
        <v>177.39284263227316</v>
      </c>
      <c r="E13" s="19">
        <v>169.36159859594724</v>
      </c>
      <c r="F13" s="19">
        <v>159.64761771391497</v>
      </c>
      <c r="G13" s="19">
        <v>154.59940717679586</v>
      </c>
      <c r="H13" s="19">
        <v>163.48051830691284</v>
      </c>
      <c r="I13" s="19">
        <v>144.51148477349545</v>
      </c>
      <c r="J13" s="20">
        <v>138.5199217622683</v>
      </c>
    </row>
    <row r="14" spans="1:10" x14ac:dyDescent="0.25">
      <c r="A14" s="18" t="s">
        <v>59</v>
      </c>
      <c r="B14" s="19">
        <v>158.84024397481346</v>
      </c>
      <c r="C14" s="19">
        <v>152.08380057917415</v>
      </c>
      <c r="D14" s="19">
        <v>146.50858829864774</v>
      </c>
      <c r="E14" s="19">
        <v>139.31879683043186</v>
      </c>
      <c r="F14" s="19">
        <v>127.55230277163726</v>
      </c>
      <c r="G14" s="19">
        <v>123.38378882184873</v>
      </c>
      <c r="H14" s="19">
        <v>133.43771654139749</v>
      </c>
      <c r="I14" s="19">
        <v>112.45441385043839</v>
      </c>
      <c r="J14" s="20">
        <v>107.30430340732113</v>
      </c>
    </row>
    <row r="15" spans="1:10" x14ac:dyDescent="0.25">
      <c r="A15" s="18" t="s">
        <v>60</v>
      </c>
      <c r="B15" s="19">
        <v>187.18331155274663</v>
      </c>
      <c r="C15" s="19">
        <v>180.42686815710738</v>
      </c>
      <c r="D15" s="19">
        <v>174.85165587658094</v>
      </c>
      <c r="E15" s="19">
        <v>167.66186440836501</v>
      </c>
      <c r="F15" s="19">
        <v>155.93361436879107</v>
      </c>
      <c r="G15" s="19">
        <v>151.72685639978192</v>
      </c>
      <c r="H15" s="19">
        <v>161.78078411933063</v>
      </c>
      <c r="I15" s="19">
        <v>140.79748142837155</v>
      </c>
      <c r="J15" s="20">
        <v>135.64737098525433</v>
      </c>
    </row>
    <row r="16" spans="1:10" x14ac:dyDescent="0.25">
      <c r="A16" s="18" t="s">
        <v>61</v>
      </c>
      <c r="B16" s="19">
        <v>187.18331155274663</v>
      </c>
      <c r="C16" s="19">
        <v>180.42686815710738</v>
      </c>
      <c r="D16" s="19">
        <v>174.85165587658094</v>
      </c>
      <c r="E16" s="19">
        <v>167.66186440836501</v>
      </c>
      <c r="F16" s="19">
        <v>155.93361436879107</v>
      </c>
      <c r="G16" s="19">
        <v>151.72685639978192</v>
      </c>
      <c r="H16" s="19">
        <v>161.78078411933063</v>
      </c>
      <c r="I16" s="19">
        <v>140.79748142837155</v>
      </c>
      <c r="J16" s="20">
        <v>135.64737098525433</v>
      </c>
    </row>
    <row r="17" spans="1:10" x14ac:dyDescent="0.25">
      <c r="A17" s="18" t="s">
        <v>62</v>
      </c>
      <c r="B17" s="19">
        <v>164.82330831510274</v>
      </c>
      <c r="C17" s="19">
        <v>158.83174530387555</v>
      </c>
      <c r="D17" s="19">
        <v>153.90251615988711</v>
      </c>
      <c r="E17" s="19">
        <v>146.39818972171176</v>
      </c>
      <c r="F17" s="19">
        <v>133.85406727209826</v>
      </c>
      <c r="G17" s="19">
        <v>128.84843423492552</v>
      </c>
      <c r="H17" s="19">
        <v>140.78056823175257</v>
      </c>
      <c r="I17" s="19">
        <v>117.60460843881246</v>
      </c>
      <c r="J17" s="20">
        <v>112.47999400850891</v>
      </c>
    </row>
    <row r="18" spans="1:10" x14ac:dyDescent="0.25">
      <c r="A18" s="18" t="s">
        <v>63</v>
      </c>
      <c r="B18" s="19">
        <v>174.55092072873845</v>
      </c>
      <c r="C18" s="19">
        <v>168.5564126335228</v>
      </c>
      <c r="D18" s="19">
        <v>164.17210817264251</v>
      </c>
      <c r="E18" s="19">
        <v>156.69866304371672</v>
      </c>
      <c r="F18" s="19">
        <v>146.09232171320375</v>
      </c>
      <c r="G18" s="19">
        <v>138.71513875806974</v>
      </c>
      <c r="H18" s="19">
        <v>151.31673241808514</v>
      </c>
      <c r="I18" s="19">
        <v>127.5924821317645</v>
      </c>
      <c r="J18" s="20">
        <v>123.94327063438507</v>
      </c>
    </row>
    <row r="19" spans="1:10" x14ac:dyDescent="0.25">
      <c r="A19" s="18" t="s">
        <v>64</v>
      </c>
      <c r="B19" s="19">
        <v>97.015694566526548</v>
      </c>
      <c r="C19" s="19">
        <v>92.550610659107619</v>
      </c>
      <c r="D19" s="19">
        <v>87.40235141164024</v>
      </c>
      <c r="E19" s="19">
        <v>84.011970724211395</v>
      </c>
      <c r="F19" s="19">
        <v>75.498237785331227</v>
      </c>
      <c r="G19" s="19">
        <v>71.991231771962362</v>
      </c>
      <c r="H19" s="19">
        <v>80.521541326434317</v>
      </c>
      <c r="I19" s="19">
        <v>62.094655682650227</v>
      </c>
      <c r="J19" s="20">
        <v>58.53766738673562</v>
      </c>
    </row>
    <row r="20" spans="1:10" x14ac:dyDescent="0.25">
      <c r="A20" s="18" t="s">
        <v>65</v>
      </c>
      <c r="B20" s="19">
        <v>96.174241998416534</v>
      </c>
      <c r="C20" s="19">
        <v>91.709158090997633</v>
      </c>
      <c r="D20" s="19">
        <v>87.40235141164024</v>
      </c>
      <c r="E20" s="19">
        <v>83.170518156101394</v>
      </c>
      <c r="F20" s="19">
        <v>75.498237785331227</v>
      </c>
      <c r="G20" s="19">
        <v>71.149779203852361</v>
      </c>
      <c r="H20" s="19">
        <v>79.680088758324317</v>
      </c>
      <c r="I20" s="19">
        <v>62.094655682650227</v>
      </c>
      <c r="J20" s="20">
        <v>57.696214818625634</v>
      </c>
    </row>
    <row r="21" spans="1:10" x14ac:dyDescent="0.25">
      <c r="A21" s="18" t="s">
        <v>66</v>
      </c>
      <c r="B21" s="19">
        <v>90.751332632718018</v>
      </c>
      <c r="C21" s="19">
        <v>86.286248725299089</v>
      </c>
      <c r="D21" s="19">
        <v>81.97944204594171</v>
      </c>
      <c r="E21" s="19">
        <v>77.747608790402865</v>
      </c>
      <c r="F21" s="19">
        <v>70.258596788967068</v>
      </c>
      <c r="G21" s="19">
        <v>65.910138207488203</v>
      </c>
      <c r="H21" s="19">
        <v>74.257179392625801</v>
      </c>
      <c r="I21" s="19">
        <v>56.855014686286061</v>
      </c>
      <c r="J21" s="20">
        <v>0</v>
      </c>
    </row>
    <row r="22" spans="1:10" x14ac:dyDescent="0.25">
      <c r="A22" s="18" t="s">
        <v>67</v>
      </c>
      <c r="B22" s="19">
        <v>90.751332632718018</v>
      </c>
      <c r="C22" s="19">
        <v>86.286248725299089</v>
      </c>
      <c r="D22" s="19">
        <v>81.97944204594171</v>
      </c>
      <c r="E22" s="19">
        <v>77.747608790402865</v>
      </c>
      <c r="F22" s="19">
        <v>70.258596788967068</v>
      </c>
      <c r="G22" s="19">
        <v>65.910138207488203</v>
      </c>
      <c r="H22" s="19">
        <v>74.257179392625801</v>
      </c>
      <c r="I22" s="19">
        <v>56.855014686286061</v>
      </c>
      <c r="J22" s="20">
        <v>52.456573822261468</v>
      </c>
    </row>
    <row r="23" spans="1:10" x14ac:dyDescent="0.25">
      <c r="A23" s="18" t="s">
        <v>68</v>
      </c>
      <c r="B23" s="19">
        <v>164.82330831510274</v>
      </c>
      <c r="C23" s="19">
        <v>158.83174530387555</v>
      </c>
      <c r="D23" s="19">
        <v>153.90251615988711</v>
      </c>
      <c r="E23" s="19">
        <v>146.39818972171176</v>
      </c>
      <c r="F23" s="19">
        <v>133.85406727209826</v>
      </c>
      <c r="G23" s="19">
        <v>128.84843423492552</v>
      </c>
      <c r="H23" s="19">
        <v>140.78056823175257</v>
      </c>
      <c r="I23" s="19">
        <v>117.60460843881246</v>
      </c>
      <c r="J23" s="20">
        <v>112.47999400850891</v>
      </c>
    </row>
    <row r="24" spans="1:10" x14ac:dyDescent="0.25">
      <c r="A24" s="18" t="s">
        <v>69</v>
      </c>
      <c r="B24" s="19">
        <v>164.06600100380379</v>
      </c>
      <c r="C24" s="19">
        <v>158.4997922657561</v>
      </c>
      <c r="D24" s="19">
        <v>153.90546124387549</v>
      </c>
      <c r="E24" s="19">
        <v>147.42038630145174</v>
      </c>
      <c r="F24" s="19">
        <v>135.81086521923805</v>
      </c>
      <c r="G24" s="19">
        <v>132.11772989780329</v>
      </c>
      <c r="H24" s="19">
        <v>147.49990356913818</v>
      </c>
      <c r="I24" s="19">
        <v>121.65679157105977</v>
      </c>
      <c r="J24" s="20">
        <v>117.8664684780083</v>
      </c>
    </row>
    <row r="25" spans="1:10" x14ac:dyDescent="0.25">
      <c r="A25" s="18" t="s">
        <v>70</v>
      </c>
      <c r="B25" s="19">
        <v>275.73954687103611</v>
      </c>
      <c r="C25" s="19">
        <v>269.74798385980881</v>
      </c>
      <c r="D25" s="19">
        <v>264.81875471582038</v>
      </c>
      <c r="E25" s="19">
        <v>257.31442827764499</v>
      </c>
      <c r="F25" s="19">
        <v>243.91202420855936</v>
      </c>
      <c r="G25" s="19">
        <v>0</v>
      </c>
      <c r="H25" s="19">
        <v>251.69680678768586</v>
      </c>
      <c r="I25" s="19">
        <v>227.66256537527354</v>
      </c>
      <c r="J25" s="20">
        <v>0</v>
      </c>
    </row>
    <row r="26" spans="1:10" x14ac:dyDescent="0.25">
      <c r="A26" s="18" t="s">
        <v>71</v>
      </c>
      <c r="B26" s="19">
        <v>191.39023781226942</v>
      </c>
      <c r="C26" s="19">
        <v>185.39867480104212</v>
      </c>
      <c r="D26" s="19">
        <v>180.46944565705374</v>
      </c>
      <c r="E26" s="19">
        <v>172.9651192188783</v>
      </c>
      <c r="F26" s="19">
        <v>161.2624493373749</v>
      </c>
      <c r="G26" s="19">
        <v>0</v>
      </c>
      <c r="H26" s="19">
        <v>167.34749772891919</v>
      </c>
      <c r="I26" s="19">
        <v>145.01299050408903</v>
      </c>
      <c r="J26" s="20">
        <v>0</v>
      </c>
    </row>
    <row r="27" spans="1:10" x14ac:dyDescent="0.25">
      <c r="A27" s="18" t="s">
        <v>72</v>
      </c>
      <c r="B27" s="19">
        <v>187.36178364244279</v>
      </c>
      <c r="C27" s="19">
        <v>181.37022063121549</v>
      </c>
      <c r="D27" s="19">
        <v>176.44099148722711</v>
      </c>
      <c r="E27" s="19">
        <v>168.93666504905167</v>
      </c>
      <c r="F27" s="19">
        <v>157.44646194099604</v>
      </c>
      <c r="G27" s="19">
        <v>151.59937633571326</v>
      </c>
      <c r="H27" s="19">
        <v>163.31904355909259</v>
      </c>
      <c r="I27" s="19">
        <v>141.19700310771017</v>
      </c>
      <c r="J27" s="20">
        <v>134.38948354118668</v>
      </c>
    </row>
    <row r="28" spans="1:10" x14ac:dyDescent="0.25">
      <c r="A28" s="18" t="s">
        <v>73</v>
      </c>
      <c r="B28" s="19">
        <v>164.06600100380379</v>
      </c>
      <c r="C28" s="19">
        <v>158.4997922657561</v>
      </c>
      <c r="D28" s="19">
        <v>153.90546124387549</v>
      </c>
      <c r="E28" s="19">
        <v>147.42038630145174</v>
      </c>
      <c r="F28" s="19">
        <v>135.81086521923805</v>
      </c>
      <c r="G28" s="19">
        <v>132.11772989780329</v>
      </c>
      <c r="H28" s="19">
        <v>147.49990356913818</v>
      </c>
      <c r="I28" s="19">
        <v>121.65679157105977</v>
      </c>
      <c r="J28" s="20">
        <v>117.8664684780083</v>
      </c>
    </row>
    <row r="29" spans="1:10" x14ac:dyDescent="0.25">
      <c r="A29" s="18" t="s">
        <v>74</v>
      </c>
      <c r="B29" s="19">
        <v>119.09919649028944</v>
      </c>
      <c r="C29" s="19">
        <v>114.59742525090093</v>
      </c>
      <c r="D29" s="19">
        <v>110.06199590878803</v>
      </c>
      <c r="E29" s="19">
        <v>104.71877210128953</v>
      </c>
      <c r="F29" s="19">
        <v>96.127541380886413</v>
      </c>
      <c r="G29" s="19">
        <v>93.174042866820315</v>
      </c>
      <c r="H29" s="19">
        <v>99.670056692629501</v>
      </c>
      <c r="I29" s="19">
        <v>83.085026575181402</v>
      </c>
      <c r="J29" s="20">
        <v>79.794947033871338</v>
      </c>
    </row>
    <row r="30" spans="1:10" x14ac:dyDescent="0.25">
      <c r="A30" s="18" t="s">
        <v>75</v>
      </c>
      <c r="B30" s="19">
        <v>165.61006646628567</v>
      </c>
      <c r="C30" s="19">
        <v>160.04385772823798</v>
      </c>
      <c r="D30" s="19">
        <v>155.4495267063574</v>
      </c>
      <c r="E30" s="19">
        <v>148.9644517639336</v>
      </c>
      <c r="F30" s="19">
        <v>137.13404938259106</v>
      </c>
      <c r="G30" s="19">
        <v>133.44091406115629</v>
      </c>
      <c r="H30" s="19">
        <v>149.04396903162001</v>
      </c>
      <c r="I30" s="19">
        <v>122.97997573441276</v>
      </c>
      <c r="J30" s="20">
        <v>119.18965264136125</v>
      </c>
    </row>
    <row r="31" spans="1:10" x14ac:dyDescent="0.25">
      <c r="A31" s="18" t="s">
        <v>76</v>
      </c>
      <c r="B31" s="19">
        <v>138.88553290311205</v>
      </c>
      <c r="C31" s="19">
        <v>133.31932416506436</v>
      </c>
      <c r="D31" s="19">
        <v>128.72499314318375</v>
      </c>
      <c r="E31" s="19">
        <v>122.23991820076</v>
      </c>
      <c r="F31" s="19">
        <v>111.07215971680409</v>
      </c>
      <c r="G31" s="19">
        <v>107.3790243953693</v>
      </c>
      <c r="H31" s="19">
        <v>122.31943546844641</v>
      </c>
      <c r="I31" s="19">
        <v>96.918086068625769</v>
      </c>
      <c r="J31" s="20">
        <v>93.127762975574299</v>
      </c>
    </row>
    <row r="32" spans="1:10" x14ac:dyDescent="0.25">
      <c r="A32" s="18" t="s">
        <v>77</v>
      </c>
      <c r="B32" s="19">
        <v>129.61314632882389</v>
      </c>
      <c r="C32" s="19">
        <v>126.08788079472706</v>
      </c>
      <c r="D32" s="19">
        <v>122.83650807155</v>
      </c>
      <c r="E32" s="19">
        <v>119.75300513571091</v>
      </c>
      <c r="F32" s="19">
        <v>115.37072016099404</v>
      </c>
      <c r="G32" s="19">
        <v>112.33139348498072</v>
      </c>
      <c r="H32" s="19">
        <v>117.74740293962076</v>
      </c>
      <c r="I32" s="19">
        <v>107.94910851026381</v>
      </c>
      <c r="J32" s="20">
        <v>101.60539759928255</v>
      </c>
    </row>
    <row r="33" spans="1:10" x14ac:dyDescent="0.25">
      <c r="A33" s="18" t="s">
        <v>78</v>
      </c>
      <c r="B33" s="19">
        <v>164.06600100380379</v>
      </c>
      <c r="C33" s="19">
        <v>158.4997922657561</v>
      </c>
      <c r="D33" s="19">
        <v>153.90546124387549</v>
      </c>
      <c r="E33" s="19">
        <v>147.42038630145174</v>
      </c>
      <c r="F33" s="19">
        <v>135.81086521923805</v>
      </c>
      <c r="G33" s="19">
        <v>132.11772989780329</v>
      </c>
      <c r="H33" s="19">
        <v>147.49990356913818</v>
      </c>
      <c r="I33" s="19">
        <v>121.65679157105977</v>
      </c>
      <c r="J33" s="20">
        <v>117.8664684780083</v>
      </c>
    </row>
    <row r="34" spans="1:10" x14ac:dyDescent="0.25">
      <c r="A34" s="18" t="s">
        <v>79</v>
      </c>
      <c r="B34" s="19">
        <v>89.909880064608018</v>
      </c>
      <c r="C34" s="19">
        <v>85.444796157189103</v>
      </c>
      <c r="D34" s="19">
        <v>80.296536909721695</v>
      </c>
      <c r="E34" s="19">
        <v>76.906156222292864</v>
      </c>
      <c r="F34" s="19">
        <v>68.575691652747082</v>
      </c>
      <c r="G34" s="19">
        <v>65.068685639378202</v>
      </c>
      <c r="H34" s="19">
        <v>73.415726824515772</v>
      </c>
      <c r="I34" s="19">
        <v>55.172109550066061</v>
      </c>
      <c r="J34" s="20">
        <v>51.615121254151475</v>
      </c>
    </row>
    <row r="35" spans="1:10" x14ac:dyDescent="0.25">
      <c r="A35" s="18" t="s">
        <v>80</v>
      </c>
      <c r="B35" s="19">
        <v>89.068427496498032</v>
      </c>
      <c r="C35" s="19">
        <v>84.603343589079103</v>
      </c>
      <c r="D35" s="19">
        <v>80.296536909721695</v>
      </c>
      <c r="E35" s="19">
        <v>76.064703654182878</v>
      </c>
      <c r="F35" s="19">
        <v>68.575691652747082</v>
      </c>
      <c r="G35" s="19">
        <v>64.227233071268202</v>
      </c>
      <c r="H35" s="19">
        <v>72.574274256405786</v>
      </c>
      <c r="I35" s="19">
        <v>55.172109550066061</v>
      </c>
      <c r="J35" s="20">
        <v>50.773668686041468</v>
      </c>
    </row>
    <row r="36" spans="1:10" ht="15.75" thickBot="1" x14ac:dyDescent="0.3">
      <c r="A36" s="21" t="s">
        <v>81</v>
      </c>
      <c r="B36" s="22">
        <v>67.044055646771284</v>
      </c>
      <c r="C36" s="22">
        <v>63.308487074401818</v>
      </c>
      <c r="D36" s="22">
        <v>59.352217514168039</v>
      </c>
      <c r="E36" s="22">
        <v>56.393189454654369</v>
      </c>
      <c r="F36" s="22">
        <v>50.867490647385722</v>
      </c>
      <c r="G36" s="22">
        <v>47.540627608098248</v>
      </c>
      <c r="H36" s="22">
        <v>53.883737481530879</v>
      </c>
      <c r="I36" s="22">
        <v>40.224798565930449</v>
      </c>
      <c r="J36" s="23">
        <v>38.303882560445054</v>
      </c>
    </row>
    <row r="37" spans="1:10" x14ac:dyDescent="0.25">
      <c r="B37" s="2"/>
      <c r="C37" s="2"/>
      <c r="D37" s="2"/>
      <c r="E37" s="2"/>
      <c r="F37" s="2"/>
      <c r="G37" s="2"/>
      <c r="H37" s="2"/>
      <c r="I37" s="2"/>
      <c r="J37" s="2"/>
    </row>
    <row r="38" spans="1:10" x14ac:dyDescent="0.25">
      <c r="A38" s="130" t="s">
        <v>82</v>
      </c>
      <c r="B38" s="130"/>
      <c r="C38" s="130"/>
    </row>
    <row r="39" spans="1:10" x14ac:dyDescent="0.25">
      <c r="A39" s="24" t="s">
        <v>83</v>
      </c>
    </row>
    <row r="40" spans="1:10" x14ac:dyDescent="0.25">
      <c r="A40" s="24" t="s">
        <v>84</v>
      </c>
    </row>
    <row r="41" spans="1:10" x14ac:dyDescent="0.25">
      <c r="A41" s="24" t="s">
        <v>85</v>
      </c>
    </row>
    <row r="42" spans="1:10" x14ac:dyDescent="0.25">
      <c r="A42" s="24" t="s">
        <v>86</v>
      </c>
    </row>
  </sheetData>
  <mergeCells count="6">
    <mergeCell ref="A1:J1"/>
    <mergeCell ref="A3:J3"/>
    <mergeCell ref="A5:J5"/>
    <mergeCell ref="B7:J7"/>
    <mergeCell ref="A38:C38"/>
    <mergeCell ref="A4: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015438BFCD0A4B89814644939D4E75" ma:contentTypeVersion="12" ma:contentTypeDescription="Create a new document." ma:contentTypeScope="" ma:versionID="f001ebf958b3775723e27453937ae984">
  <xsd:schema xmlns:xsd="http://www.w3.org/2001/XMLSchema" xmlns:xs="http://www.w3.org/2001/XMLSchema" xmlns:p="http://schemas.microsoft.com/office/2006/metadata/properties" xmlns:ns3="e2dba0ff-5561-4d7b-8d8b-a369a9eb75cf" xmlns:ns4="a2f276a7-c501-4c8e-80b9-56c8ebee9083" targetNamespace="http://schemas.microsoft.com/office/2006/metadata/properties" ma:root="true" ma:fieldsID="82bbad8e89334f2354d645eb58d17052" ns3:_="" ns4:_="">
    <xsd:import namespace="e2dba0ff-5561-4d7b-8d8b-a369a9eb75cf"/>
    <xsd:import namespace="a2f276a7-c501-4c8e-80b9-56c8ebee9083"/>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ServiceAuto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dba0ff-5561-4d7b-8d8b-a369a9eb7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f276a7-c501-4c8e-80b9-56c8ebee908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2dba0ff-5561-4d7b-8d8b-a369a9eb75cf" xsi:nil="true"/>
  </documentManagement>
</p:properties>
</file>

<file path=customXml/itemProps1.xml><?xml version="1.0" encoding="utf-8"?>
<ds:datastoreItem xmlns:ds="http://schemas.openxmlformats.org/officeDocument/2006/customXml" ds:itemID="{BDB2B78C-2880-4593-8059-31BCF06AC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dba0ff-5561-4d7b-8d8b-a369a9eb75cf"/>
    <ds:schemaRef ds:uri="a2f276a7-c501-4c8e-80b9-56c8ebee9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2295E3-6437-4CAE-B38D-18766BC02FD0}">
  <ds:schemaRefs>
    <ds:schemaRef ds:uri="http://schemas.microsoft.com/sharepoint/v3/contenttype/forms"/>
  </ds:schemaRefs>
</ds:datastoreItem>
</file>

<file path=customXml/itemProps3.xml><?xml version="1.0" encoding="utf-8"?>
<ds:datastoreItem xmlns:ds="http://schemas.openxmlformats.org/officeDocument/2006/customXml" ds:itemID="{9F6DCDE0-8EBD-4716-87A3-7A03CABDC217}">
  <ds:schemaRef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a2f276a7-c501-4c8e-80b9-56c8ebee9083"/>
    <ds:schemaRef ds:uri="e2dba0ff-5561-4d7b-8d8b-a369a9eb75c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Plans Review Fee Calculator</vt:lpstr>
      <vt:lpstr>Building Permit Fees Reference </vt:lpstr>
      <vt:lpstr>Building Valuation Table</vt:lpstr>
      <vt:lpstr>'Plans Review Fee Calculator'!Print_Area</vt:lpstr>
    </vt:vector>
  </TitlesOfParts>
  <Manager/>
  <Company>Athens-Clarke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Bruce Lonnee</dc:creator>
  <cp:keywords/>
  <dc:description/>
  <cp:lastModifiedBy>John Rogeberg</cp:lastModifiedBy>
  <cp:revision/>
  <cp:lastPrinted>2024-06-25T14:56:23Z</cp:lastPrinted>
  <dcterms:created xsi:type="dcterms:W3CDTF">2015-05-26T12:29:50Z</dcterms:created>
  <dcterms:modified xsi:type="dcterms:W3CDTF">2024-08-08T19:43:23Z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0x010100A0015438BFCD0A4B89814644939D4E75</vt:lpwstr>
  </property>
</Properties>
</file>