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Accounting\Travel Policy &amp; Forms\1. Travel Forms\7. Forms Published to Website\10.6.25 - No GSA Rate Change\"/>
    </mc:Choice>
  </mc:AlternateContent>
  <xr:revisionPtr revIDLastSave="0" documentId="13_ncr:1_{ACC6EADE-AB38-402E-B4C1-0A20CB31C34F}" xr6:coauthVersionLast="47" xr6:coauthVersionMax="47" xr10:uidLastSave="{00000000-0000-0000-0000-000000000000}"/>
  <bookViews>
    <workbookView xWindow="-108" yWindow="-108" windowWidth="23256" windowHeight="12456" tabRatio="815" xr2:uid="{00000000-000D-0000-FFFF-FFFF00000000}"/>
  </bookViews>
  <sheets>
    <sheet name="Travel Expense Reconciliation" sheetId="5" r:id="rId1"/>
    <sheet name="Data" sheetId="2" state="hidden" r:id="rId2"/>
    <sheet name="2026 GSA Meal Allowance Rates" sheetId="4" r:id="rId3"/>
  </sheets>
  <definedNames>
    <definedName name="_xlnm.Print_Area" localSheetId="0">'Travel Expense Reconciliation'!$A$1:$L$161</definedName>
    <definedName name="_xlnm.Print_Titles" localSheetId="2">'2026 GSA Meal Allowance Rates'!$1:$3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98" i="2" l="1"/>
  <c r="L35" i="5" a="1"/>
  <c r="L35" i="5" s="1"/>
  <c r="F92" i="5" l="1"/>
  <c r="F91" i="5"/>
  <c r="G143" i="5"/>
  <c r="G142" i="5"/>
  <c r="G141" i="5"/>
  <c r="G140" i="5"/>
  <c r="G139" i="5"/>
  <c r="G138" i="5"/>
  <c r="G137" i="5"/>
  <c r="D144" i="5"/>
  <c r="C144" i="5"/>
  <c r="G144" i="5" l="1"/>
  <c r="F144" i="5"/>
  <c r="G54" i="5"/>
  <c r="G53" i="5"/>
  <c r="G52" i="5"/>
  <c r="F58" i="5"/>
  <c r="D58" i="5"/>
  <c r="C58" i="5"/>
  <c r="G56" i="5"/>
  <c r="G50" i="5"/>
  <c r="G51" i="5"/>
  <c r="G55" i="5"/>
  <c r="G57" i="5"/>
  <c r="G49" i="5"/>
  <c r="I139" i="5"/>
  <c r="G90" i="5" l="1"/>
  <c r="I90" i="5"/>
  <c r="J139" i="5"/>
  <c r="L139" i="5" s="1"/>
  <c r="I138" i="5"/>
  <c r="J142" i="5"/>
  <c r="L142" i="5" s="1"/>
  <c r="J138" i="5"/>
  <c r="L138" i="5" s="1"/>
  <c r="I141" i="5"/>
  <c r="I137" i="5"/>
  <c r="J141" i="5"/>
  <c r="L141" i="5" s="1"/>
  <c r="J137" i="5"/>
  <c r="I140" i="5"/>
  <c r="J143" i="5"/>
  <c r="L143" i="5" s="1"/>
  <c r="I142" i="5"/>
  <c r="J140" i="5"/>
  <c r="L140" i="5" s="1"/>
  <c r="I143" i="5"/>
  <c r="I57" i="5"/>
  <c r="I56" i="5"/>
  <c r="I54" i="5"/>
  <c r="I55" i="5"/>
  <c r="J54" i="5"/>
  <c r="L54" i="5" s="1"/>
  <c r="J56" i="5"/>
  <c r="L56" i="5" s="1"/>
  <c r="J52" i="5"/>
  <c r="L52" i="5" s="1"/>
  <c r="J55" i="5"/>
  <c r="L55" i="5" s="1"/>
  <c r="I51" i="5"/>
  <c r="J53" i="5"/>
  <c r="L53" i="5" s="1"/>
  <c r="J49" i="5"/>
  <c r="L49" i="5" s="1"/>
  <c r="J50" i="5"/>
  <c r="L50" i="5" s="1"/>
  <c r="F90" i="5" s="1"/>
  <c r="J57" i="5"/>
  <c r="L57" i="5" s="1"/>
  <c r="I53" i="5"/>
  <c r="I50" i="5"/>
  <c r="I49" i="5"/>
  <c r="I52" i="5"/>
  <c r="J51" i="5"/>
  <c r="L51" i="5" s="1"/>
  <c r="G58" i="5"/>
  <c r="B90" i="5" s="1"/>
  <c r="I91" i="5"/>
  <c r="G91" i="5"/>
  <c r="J131" i="5"/>
  <c r="L131" i="5" s="1"/>
  <c r="D150" i="5"/>
  <c r="C150" i="5"/>
  <c r="L149" i="5"/>
  <c r="L148" i="5"/>
  <c r="J128" i="5"/>
  <c r="L128" i="5" s="1"/>
  <c r="J129" i="5"/>
  <c r="L129" i="5" s="1"/>
  <c r="J130" i="5"/>
  <c r="L130" i="5" s="1"/>
  <c r="J132" i="5"/>
  <c r="L132" i="5" s="1"/>
  <c r="J127" i="5"/>
  <c r="L127" i="5" s="1"/>
  <c r="J126" i="5"/>
  <c r="L126" i="5" s="1"/>
  <c r="J125" i="5"/>
  <c r="L125" i="5" s="1"/>
  <c r="J124" i="5"/>
  <c r="L124" i="5" s="1"/>
  <c r="J123" i="5"/>
  <c r="A117" i="5"/>
  <c r="I92" i="5"/>
  <c r="G92" i="5"/>
  <c r="D160" i="5"/>
  <c r="C160" i="5"/>
  <c r="L159" i="5"/>
  <c r="L158" i="5"/>
  <c r="L157" i="5"/>
  <c r="L156" i="5"/>
  <c r="L155" i="5"/>
  <c r="L154" i="5"/>
  <c r="L137" i="5" l="1"/>
  <c r="L144" i="5" s="1"/>
  <c r="J144" i="5"/>
  <c r="I144" i="5"/>
  <c r="L58" i="5"/>
  <c r="I58" i="5"/>
  <c r="J58" i="5"/>
  <c r="L150" i="5"/>
  <c r="J133" i="5"/>
  <c r="L123" i="5"/>
  <c r="L133" i="5" s="1"/>
  <c r="L160" i="5"/>
  <c r="G88" i="5"/>
  <c r="J90" i="5" s="1" a="1"/>
  <c r="J90" i="5" s="1"/>
  <c r="C90" i="5" l="1"/>
  <c r="D90" i="5" s="1"/>
  <c r="J91" i="5" a="1"/>
  <c r="J91" i="5" s="1"/>
  <c r="J92" i="5" a="1"/>
  <c r="J92" i="5" s="1"/>
  <c r="L90" i="5" l="1"/>
  <c r="J24" i="5"/>
  <c r="J25" i="5"/>
  <c r="J26" i="5"/>
  <c r="J27" i="5"/>
  <c r="J28" i="5"/>
  <c r="J29" i="5"/>
  <c r="J30" i="5"/>
  <c r="J31" i="5"/>
  <c r="J23" i="5"/>
  <c r="L23" i="5" s="1"/>
  <c r="L24" i="5" l="1"/>
  <c r="L25" i="5"/>
  <c r="L26" i="5"/>
  <c r="L27" i="5"/>
  <c r="L28" i="5"/>
  <c r="L29" i="5"/>
  <c r="L30" i="5"/>
  <c r="L31" i="5"/>
  <c r="D81" i="5" l="1"/>
  <c r="C92" i="5" s="1"/>
  <c r="C81" i="5"/>
  <c r="B92" i="5" s="1"/>
  <c r="D92" i="5" s="1"/>
  <c r="L80" i="5"/>
  <c r="L79" i="5"/>
  <c r="L78" i="5"/>
  <c r="L77" i="5"/>
  <c r="L76" i="5"/>
  <c r="L75" i="5"/>
  <c r="D71" i="5"/>
  <c r="C91" i="5" s="1"/>
  <c r="C71" i="5"/>
  <c r="B91" i="5" s="1"/>
  <c r="D91" i="5" s="1"/>
  <c r="L70" i="5"/>
  <c r="L69" i="5"/>
  <c r="A64" i="5"/>
  <c r="A4" i="5"/>
  <c r="L92" i="5" l="1"/>
  <c r="L81" i="5"/>
  <c r="L71" i="5"/>
  <c r="L32" i="5"/>
  <c r="B89" i="5" s="1"/>
  <c r="D89" i="5" s="1"/>
  <c r="J32" i="5"/>
  <c r="L91" i="5" l="1"/>
  <c r="F93" i="5"/>
  <c r="B93" i="5"/>
  <c r="I89" i="5" l="1"/>
  <c r="L89" i="5" s="1"/>
  <c r="I93" i="5" l="1"/>
  <c r="G93" i="5" l="1"/>
  <c r="H84" i="5" s="1"/>
  <c r="G97" i="5" l="1"/>
  <c r="A96" i="5" s="1"/>
  <c r="C93" i="5" l="1"/>
  <c r="L93" i="5" l="1"/>
  <c r="G99" i="5" s="1"/>
  <c r="J93" i="5"/>
  <c r="G98" i="5" s="1"/>
  <c r="D93" i="5"/>
  <c r="G101" i="5" l="1"/>
  <c r="F101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Eric Griffin</author>
  </authors>
  <commentList>
    <comment ref="B48" authorId="0" shapeId="0" xr:uid="{00000000-0006-0000-0000-000001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68" authorId="0" shapeId="0" xr:uid="{00000000-0006-0000-0000-000002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74" authorId="0" shapeId="0" xr:uid="{00000000-0006-0000-0000-000003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F74" authorId="0" shapeId="0" xr:uid="{00000000-0006-0000-0000-000004000000}">
      <text>
        <r>
          <rPr>
            <b/>
            <sz val="9"/>
            <color indexed="81"/>
            <rFont val="Calibri"/>
            <family val="2"/>
            <scheme val="minor"/>
          </rPr>
          <t>Select description from drop-down list or enter manually.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C86" authorId="0" shapeId="0" xr:uid="{00000000-0006-0000-0000-000005000000}">
      <text>
        <r>
          <rPr>
            <b/>
            <sz val="9"/>
            <color indexed="81"/>
            <rFont val="Calibri"/>
            <family val="2"/>
            <scheme val="minor"/>
          </rPr>
          <t xml:space="preserve">If a Travel Advance was received, add the Eden advance account used.  </t>
        </r>
      </text>
    </comment>
    <comment ref="B136" authorId="0" shapeId="0" xr:uid="{00000000-0006-0000-0000-000006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147" authorId="0" shapeId="0" xr:uid="{00000000-0006-0000-0000-000007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153" authorId="0" shapeId="0" xr:uid="{00000000-0006-0000-0000-000008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F153" authorId="0" shapeId="0" xr:uid="{00000000-0006-0000-0000-000009000000}">
      <text>
        <r>
          <rPr>
            <b/>
            <sz val="9"/>
            <color indexed="81"/>
            <rFont val="Calibri"/>
            <family val="2"/>
            <scheme val="minor"/>
          </rPr>
          <t>Select description from drop-down list or enter manually.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<sst xmlns="http://schemas.openxmlformats.org/spreadsheetml/2006/main" count="2499" uniqueCount="938">
  <si>
    <t>First Name</t>
  </si>
  <si>
    <t>Last Name</t>
  </si>
  <si>
    <t>Middle Initial</t>
  </si>
  <si>
    <t>Department</t>
  </si>
  <si>
    <t>Division</t>
  </si>
  <si>
    <t>Department Name</t>
  </si>
  <si>
    <t>Manager's Office</t>
  </si>
  <si>
    <t>Attorney's Office</t>
  </si>
  <si>
    <t>Office of Operational Analysis</t>
  </si>
  <si>
    <t>Tax Commissioner's Office</t>
  </si>
  <si>
    <t>Board of Elections</t>
  </si>
  <si>
    <t>Information Technology</t>
  </si>
  <si>
    <t>Independent Agencies</t>
  </si>
  <si>
    <t>Superior Court</t>
  </si>
  <si>
    <t>Clerk of Courts</t>
  </si>
  <si>
    <t>State Court</t>
  </si>
  <si>
    <t>Solicitor General's Office</t>
  </si>
  <si>
    <t>District Attorney's Office</t>
  </si>
  <si>
    <t>Sheriff's Office</t>
  </si>
  <si>
    <t>Juvenile Court</t>
  </si>
  <si>
    <t>Magistrate's Court</t>
  </si>
  <si>
    <t>Coroner's Office</t>
  </si>
  <si>
    <t>Probate Court</t>
  </si>
  <si>
    <t>Municipal Court</t>
  </si>
  <si>
    <t>Cooperative Extension Service</t>
  </si>
  <si>
    <t>Div/Cost Center Name</t>
  </si>
  <si>
    <t>No Division/Cost Center</t>
  </si>
  <si>
    <t>Mayor's Office</t>
  </si>
  <si>
    <t>Commission's Office</t>
  </si>
  <si>
    <t>Clerk of Commission</t>
  </si>
  <si>
    <t>Manager's Administration</t>
  </si>
  <si>
    <t>Organizational Development</t>
  </si>
  <si>
    <t>Safety &amp; Risk</t>
  </si>
  <si>
    <t>Department of Family &amp; Children Services</t>
  </si>
  <si>
    <t>Athens Regional Library</t>
  </si>
  <si>
    <t>Athens Community Council on Aging Inc</t>
  </si>
  <si>
    <t>Public Health</t>
  </si>
  <si>
    <t>Mental Health</t>
  </si>
  <si>
    <t>Boys Club of Athens</t>
  </si>
  <si>
    <t>Community Resource Council of NE GA</t>
  </si>
  <si>
    <t>Mental Health Court</t>
  </si>
  <si>
    <t>Probation Services</t>
  </si>
  <si>
    <t>Superior Court One</t>
  </si>
  <si>
    <t>Superior Court Two</t>
  </si>
  <si>
    <t>Superior Court Three</t>
  </si>
  <si>
    <t>Superior Court Four</t>
  </si>
  <si>
    <t>Board of Equalization</t>
  </si>
  <si>
    <t>DUI/Drug Court</t>
  </si>
  <si>
    <t>Command</t>
  </si>
  <si>
    <t>COPS Ahead</t>
  </si>
  <si>
    <t>School Resource Officers</t>
  </si>
  <si>
    <t>GA Drug Enforcement Task Force</t>
  </si>
  <si>
    <t>Central Communications</t>
  </si>
  <si>
    <t>Line Service</t>
  </si>
  <si>
    <t>Non-Line Service</t>
  </si>
  <si>
    <t>Water A &amp; I</t>
  </si>
  <si>
    <t>Sewer A &amp; I</t>
  </si>
  <si>
    <t>Water Conservation Program</t>
  </si>
  <si>
    <t>Water &amp; Sewer Administration</t>
  </si>
  <si>
    <t>Water Distribution</t>
  </si>
  <si>
    <t>Sewer Collection</t>
  </si>
  <si>
    <t>Water Business Office</t>
  </si>
  <si>
    <t>Meter Management</t>
  </si>
  <si>
    <t>Cross Connection Inspection (PU)</t>
  </si>
  <si>
    <t>Water Pollution Control Administration</t>
  </si>
  <si>
    <t>Water Pollution Control I</t>
  </si>
  <si>
    <t>Water Pollution Control II</t>
  </si>
  <si>
    <t>Water Pollution Control III</t>
  </si>
  <si>
    <t>Water Treatment Plant</t>
  </si>
  <si>
    <t>Water Treatment Plant/Reg Reservior</t>
  </si>
  <si>
    <t>Environmental Services</t>
  </si>
  <si>
    <t>Plant Maintenance</t>
  </si>
  <si>
    <t>Recovered Material Recycling Program</t>
  </si>
  <si>
    <t>Waste Minimization</t>
  </si>
  <si>
    <t>Center for Hard to Recycle Materials</t>
  </si>
  <si>
    <t>Collection Administration</t>
  </si>
  <si>
    <t>Residential Waste Collection</t>
  </si>
  <si>
    <t>Dumpster/Litter</t>
  </si>
  <si>
    <t>Leaf &amp; Limb Collection</t>
  </si>
  <si>
    <t>Commercial Curbside Collection</t>
  </si>
  <si>
    <t>PL112 Transportation Planning Grant</t>
  </si>
  <si>
    <t>Section 8 Transit Planning Grant</t>
  </si>
  <si>
    <t>Historic Preservation Grant</t>
  </si>
  <si>
    <t>Courthouse Parking</t>
  </si>
  <si>
    <t>College Avenue Parking</t>
  </si>
  <si>
    <t>Copier Service</t>
  </si>
  <si>
    <t>Postage Service</t>
  </si>
  <si>
    <t>Printing Service</t>
  </si>
  <si>
    <t>Telephone System</t>
  </si>
  <si>
    <t>Records</t>
  </si>
  <si>
    <t>Paper Supply Service</t>
  </si>
  <si>
    <t>Washington St. Parking Deck</t>
  </si>
  <si>
    <t>Landscape Management Administration</t>
  </si>
  <si>
    <t>Small Engine Repair</t>
  </si>
  <si>
    <t>Parks</t>
  </si>
  <si>
    <t>Right of Way</t>
  </si>
  <si>
    <t>Building Landscape</t>
  </si>
  <si>
    <t>Tree Program</t>
  </si>
  <si>
    <t>800MHZ Radio System</t>
  </si>
  <si>
    <t xml:space="preserve">Fleet Management </t>
  </si>
  <si>
    <t>Lyndon House Arts Center</t>
  </si>
  <si>
    <t>Athens Creative Theatre</t>
  </si>
  <si>
    <t>East Athens Dance Center</t>
  </si>
  <si>
    <t>Morton Theatre</t>
  </si>
  <si>
    <t>Sandy Creek Nature Center</t>
  </si>
  <si>
    <t>Southeast Clarke Park</t>
  </si>
  <si>
    <t>Sandy Creek Park</t>
  </si>
  <si>
    <t>Recreation Administration</t>
  </si>
  <si>
    <t>East Athens Community Center</t>
  </si>
  <si>
    <t>Lay Park Community Center</t>
  </si>
  <si>
    <t>Rocksprings Community Center</t>
  </si>
  <si>
    <t>Memorial Park</t>
  </si>
  <si>
    <t>Bishop Park</t>
  </si>
  <si>
    <t>Tennis Center</t>
  </si>
  <si>
    <t>Total</t>
  </si>
  <si>
    <t>Travel Card</t>
  </si>
  <si>
    <t>Employee Signature</t>
  </si>
  <si>
    <t>Date</t>
  </si>
  <si>
    <t>Beginning 
Mileage</t>
  </si>
  <si>
    <t>Total 
Miles</t>
  </si>
  <si>
    <t>Lodging</t>
  </si>
  <si>
    <t>Meals</t>
  </si>
  <si>
    <t>Keep Athens Clarke County Beautiful</t>
  </si>
  <si>
    <t>Travel Destination:</t>
  </si>
  <si>
    <t>Travel Dates:</t>
  </si>
  <si>
    <t>Purpose of Trip:</t>
  </si>
  <si>
    <t>Unified Government of Athens-Clarke County</t>
  </si>
  <si>
    <t>to</t>
  </si>
  <si>
    <t>Due to ACC</t>
  </si>
  <si>
    <t>Beginning Location</t>
  </si>
  <si>
    <t>Ending Destination</t>
  </si>
  <si>
    <t>IRS Approved Rate:</t>
  </si>
  <si>
    <t>Employee Vendor #</t>
  </si>
  <si>
    <t>Breakfast</t>
  </si>
  <si>
    <t>Lunch</t>
  </si>
  <si>
    <t>Dinner</t>
  </si>
  <si>
    <t>Payment Method</t>
  </si>
  <si>
    <t>Payment Methods</t>
  </si>
  <si>
    <t>Other</t>
  </si>
  <si>
    <t>Yes</t>
  </si>
  <si>
    <t>No</t>
  </si>
  <si>
    <t>AL</t>
  </si>
  <si>
    <t>Birmingham</t>
  </si>
  <si>
    <t>Gulf Shores</t>
  </si>
  <si>
    <t>Baldwin</t>
  </si>
  <si>
    <t>Mobile</t>
  </si>
  <si>
    <t>AR</t>
  </si>
  <si>
    <t>Hot Springs</t>
  </si>
  <si>
    <t>Garland</t>
  </si>
  <si>
    <t>AZ</t>
  </si>
  <si>
    <t>Grand Canyon / Flagstaff</t>
  </si>
  <si>
    <t>Coconino / Yavapai less the city of Sedona</t>
  </si>
  <si>
    <t>Kayenta</t>
  </si>
  <si>
    <t>Navajo</t>
  </si>
  <si>
    <t>Phoenix / Scottsdale</t>
  </si>
  <si>
    <t>Maricopa</t>
  </si>
  <si>
    <t>Sedona</t>
  </si>
  <si>
    <t>Tucson</t>
  </si>
  <si>
    <t>Pima</t>
  </si>
  <si>
    <t>CA</t>
  </si>
  <si>
    <t>Antioch / Brentwood / Concord</t>
  </si>
  <si>
    <t>Contra Costa</t>
  </si>
  <si>
    <t>Bakersfield / Ridgecrest</t>
  </si>
  <si>
    <t>Kern</t>
  </si>
  <si>
    <t>Barstow / Ontario / Victorville</t>
  </si>
  <si>
    <t>San Bernardino</t>
  </si>
  <si>
    <t>Death Valley</t>
  </si>
  <si>
    <t>Eureka / Arcata / McKinleyville</t>
  </si>
  <si>
    <t>Humboldt</t>
  </si>
  <si>
    <t>Fresno</t>
  </si>
  <si>
    <t>Los Angeles</t>
  </si>
  <si>
    <t>Los Angeles / Orange / Ventura / Edwards AFB less the city of Santa Monica</t>
  </si>
  <si>
    <t>Mammoth Lakes</t>
  </si>
  <si>
    <t>Mono</t>
  </si>
  <si>
    <t>Mill Valley / San Rafael / Novato</t>
  </si>
  <si>
    <t>Marin</t>
  </si>
  <si>
    <t>Monterey</t>
  </si>
  <si>
    <t>Napa</t>
  </si>
  <si>
    <t>Oakhurst</t>
  </si>
  <si>
    <t xml:space="preserve">Madera </t>
  </si>
  <si>
    <t>Oakland</t>
  </si>
  <si>
    <t>Alameda</t>
  </si>
  <si>
    <t>Palm Springs</t>
  </si>
  <si>
    <t>Riverside</t>
  </si>
  <si>
    <t>Point Arena / Gualala</t>
  </si>
  <si>
    <t>Mendocino</t>
  </si>
  <si>
    <t>Sacramento</t>
  </si>
  <si>
    <t>San Diego</t>
  </si>
  <si>
    <t>San Francisco</t>
  </si>
  <si>
    <t>San Luis Obispo</t>
  </si>
  <si>
    <t>San Mateo / Foster City / Belmont</t>
  </si>
  <si>
    <t>San Mateo</t>
  </si>
  <si>
    <t>Santa Barbara</t>
  </si>
  <si>
    <t>Santa Cruz</t>
  </si>
  <si>
    <t xml:space="preserve">Santa Monica </t>
  </si>
  <si>
    <t>City limits of Santa Monica</t>
  </si>
  <si>
    <t>Santa Rosa</t>
  </si>
  <si>
    <t>Sonoma</t>
  </si>
  <si>
    <t>South Lake Tahoe</t>
  </si>
  <si>
    <t>El Dorado</t>
  </si>
  <si>
    <t xml:space="preserve">Stockton </t>
  </si>
  <si>
    <t>San Joaquin</t>
  </si>
  <si>
    <t>Sunnyvale / Palo Alto / San Jose</t>
  </si>
  <si>
    <t>Santa Clara</t>
  </si>
  <si>
    <t>Tahoe City</t>
  </si>
  <si>
    <t>Placer</t>
  </si>
  <si>
    <t>Truckee</t>
  </si>
  <si>
    <t xml:space="preserve">Nevada </t>
  </si>
  <si>
    <t>West Sacramento / Davis</t>
  </si>
  <si>
    <t>Yolo</t>
  </si>
  <si>
    <t>Yosemite National Park</t>
  </si>
  <si>
    <t>Mariposa</t>
  </si>
  <si>
    <t>CO</t>
  </si>
  <si>
    <t>Aspen</t>
  </si>
  <si>
    <t>Pitkin</t>
  </si>
  <si>
    <t>Boulder / Broomfield</t>
  </si>
  <si>
    <t>Colorado Springs</t>
  </si>
  <si>
    <t>El Paso</t>
  </si>
  <si>
    <t>Cortez</t>
  </si>
  <si>
    <t>Montezuma</t>
  </si>
  <si>
    <t>Crested Butte / Gunnison</t>
  </si>
  <si>
    <t>Gunnison</t>
  </si>
  <si>
    <t>Denver / Aurora</t>
  </si>
  <si>
    <t>Denver / Adams / Arapahoe / Jefferson</t>
  </si>
  <si>
    <t xml:space="preserve">Douglas </t>
  </si>
  <si>
    <t>Douglas</t>
  </si>
  <si>
    <t>Durango</t>
  </si>
  <si>
    <t>La Plata</t>
  </si>
  <si>
    <t>Fort Collins / Loveland</t>
  </si>
  <si>
    <t>Larimer</t>
  </si>
  <si>
    <t>Grand Lake</t>
  </si>
  <si>
    <t>Grand</t>
  </si>
  <si>
    <t>Montrose</t>
  </si>
  <si>
    <t>Silverthorne / Breckenridge</t>
  </si>
  <si>
    <t>Summit</t>
  </si>
  <si>
    <t>Steamboat Springs</t>
  </si>
  <si>
    <t>Routt</t>
  </si>
  <si>
    <t>Telluride</t>
  </si>
  <si>
    <t>San Miguel</t>
  </si>
  <si>
    <t>Vail</t>
  </si>
  <si>
    <t>Eagle</t>
  </si>
  <si>
    <t>CT</t>
  </si>
  <si>
    <t>Bridgeport / Danbury</t>
  </si>
  <si>
    <t>Fairfield</t>
  </si>
  <si>
    <t>Hartford</t>
  </si>
  <si>
    <t>New Haven</t>
  </si>
  <si>
    <t>New London / Groton</t>
  </si>
  <si>
    <t>New London</t>
  </si>
  <si>
    <t>DC</t>
  </si>
  <si>
    <t>District of Columbia</t>
  </si>
  <si>
    <t>Washington DC (also the cities of Alexandria, Falls Church and Fairfax, and the counties of Arlington and Fairfax, in Virginia; and the counties of Montgomery and Prince George's in Maryland)</t>
  </si>
  <si>
    <t>DE</t>
  </si>
  <si>
    <t>Kent</t>
  </si>
  <si>
    <t>Lewes</t>
  </si>
  <si>
    <t>Sussex</t>
  </si>
  <si>
    <t>Wilmington</t>
  </si>
  <si>
    <t>New Castle</t>
  </si>
  <si>
    <t>FL</t>
  </si>
  <si>
    <t>Boca Raton / Delray Beach / Jupiter</t>
  </si>
  <si>
    <t>Palm Beach / Hendry</t>
  </si>
  <si>
    <t>Bradenton</t>
  </si>
  <si>
    <t>Manatee</t>
  </si>
  <si>
    <t>Cocoa Beach</t>
  </si>
  <si>
    <t>Brevard</t>
  </si>
  <si>
    <t>Daytona Beach</t>
  </si>
  <si>
    <t>Volusia</t>
  </si>
  <si>
    <t>Fort Lauderdale</t>
  </si>
  <si>
    <t>Broward</t>
  </si>
  <si>
    <t>Fort Myers</t>
  </si>
  <si>
    <t>Lee</t>
  </si>
  <si>
    <t>Fort Walton Beach / De Funiak Springs</t>
  </si>
  <si>
    <t>Okaloosa / Walton</t>
  </si>
  <si>
    <t>Gulf Breeze</t>
  </si>
  <si>
    <t>Key West</t>
  </si>
  <si>
    <t>Monroe</t>
  </si>
  <si>
    <t>Miami</t>
  </si>
  <si>
    <t>Miami-Dade</t>
  </si>
  <si>
    <t>Naples</t>
  </si>
  <si>
    <t>Collier</t>
  </si>
  <si>
    <t>Orlando</t>
  </si>
  <si>
    <t>Orange</t>
  </si>
  <si>
    <t>Panama City</t>
  </si>
  <si>
    <t>Bay</t>
  </si>
  <si>
    <t xml:space="preserve">Pensacola </t>
  </si>
  <si>
    <t>Escambia</t>
  </si>
  <si>
    <t>Punta Gorda</t>
  </si>
  <si>
    <t>Charlotte</t>
  </si>
  <si>
    <t>Sarasota</t>
  </si>
  <si>
    <t>Sebring</t>
  </si>
  <si>
    <t>Highlands</t>
  </si>
  <si>
    <t>St. Augustine</t>
  </si>
  <si>
    <t>St. Johns</t>
  </si>
  <si>
    <t>Stuart</t>
  </si>
  <si>
    <t>Martin</t>
  </si>
  <si>
    <t>Tallahassee</t>
  </si>
  <si>
    <t>Leon</t>
  </si>
  <si>
    <t>Tampa / St. Petersburg</t>
  </si>
  <si>
    <t>Pinellas / Hillsborough</t>
  </si>
  <si>
    <t>Vero Beach</t>
  </si>
  <si>
    <t>Indian River</t>
  </si>
  <si>
    <t>GA</t>
  </si>
  <si>
    <t>Athens</t>
  </si>
  <si>
    <t>Clarke</t>
  </si>
  <si>
    <t>Atlanta</t>
  </si>
  <si>
    <t>Augusta</t>
  </si>
  <si>
    <t>Richmond</t>
  </si>
  <si>
    <t>Jekyll Island / Brunswick</t>
  </si>
  <si>
    <t>Glynn</t>
  </si>
  <si>
    <t>Savannah</t>
  </si>
  <si>
    <t>Chatham</t>
  </si>
  <si>
    <t>IA</t>
  </si>
  <si>
    <t>Dallas</t>
  </si>
  <si>
    <t>Des Moines</t>
  </si>
  <si>
    <t>Polk</t>
  </si>
  <si>
    <t>ID</t>
  </si>
  <si>
    <t>Coeur d'Alene</t>
  </si>
  <si>
    <t>Kootenai</t>
  </si>
  <si>
    <t>Sun Valley / Ketchum</t>
  </si>
  <si>
    <t>Blaine / Elmore</t>
  </si>
  <si>
    <t>IL</t>
  </si>
  <si>
    <t>Bolingbrook / Romeoville / Lemont</t>
  </si>
  <si>
    <t>Will</t>
  </si>
  <si>
    <t>Chicago</t>
  </si>
  <si>
    <t>Cook / Lake</t>
  </si>
  <si>
    <t>Oak Brook Terrace</t>
  </si>
  <si>
    <t>IN</t>
  </si>
  <si>
    <t xml:space="preserve">Bloomington </t>
  </si>
  <si>
    <t>Indianapolis / Carmel</t>
  </si>
  <si>
    <t>Marion / Hamilton</t>
  </si>
  <si>
    <t>Lafayette / West Lafayette</t>
  </si>
  <si>
    <t>Tippecanoe</t>
  </si>
  <si>
    <t>KS</t>
  </si>
  <si>
    <t>Kansas City / Overland Park</t>
  </si>
  <si>
    <t>Wyandotte / Johnson / Leavenworth</t>
  </si>
  <si>
    <t>KY</t>
  </si>
  <si>
    <t>Boone</t>
  </si>
  <si>
    <t>Kenton</t>
  </si>
  <si>
    <t>Lexington</t>
  </si>
  <si>
    <t>Fayette</t>
  </si>
  <si>
    <t>Louisville</t>
  </si>
  <si>
    <t>Jefferson</t>
  </si>
  <si>
    <t>LA</t>
  </si>
  <si>
    <t>Alexandria / Leesville / Natchitoches</t>
  </si>
  <si>
    <t>Allen / Jefferson Davis / Natchitoches / Rapides / Vernon Parishes</t>
  </si>
  <si>
    <t>New Orleans</t>
  </si>
  <si>
    <t>MA</t>
  </si>
  <si>
    <t>Andover</t>
  </si>
  <si>
    <t>Essex</t>
  </si>
  <si>
    <t>Boston / Cambridge</t>
  </si>
  <si>
    <t>Suffolk, city of Cambridge</t>
  </si>
  <si>
    <t>Burlington / Woburn</t>
  </si>
  <si>
    <t>Middlesex less the city of Cambridge</t>
  </si>
  <si>
    <t>Falmouth</t>
  </si>
  <si>
    <t>City limits of Falmouth</t>
  </si>
  <si>
    <t>Hyannis</t>
  </si>
  <si>
    <t>Barnstable less the city of Falmouth</t>
  </si>
  <si>
    <t>Martha's Vineyard</t>
  </si>
  <si>
    <t>Dukes</t>
  </si>
  <si>
    <t>Nantucket</t>
  </si>
  <si>
    <t>Northampton</t>
  </si>
  <si>
    <t>Hampshire</t>
  </si>
  <si>
    <t>Pittsfield</t>
  </si>
  <si>
    <t>Berkshire</t>
  </si>
  <si>
    <t>Plymouth / Taunton / New Bedford</t>
  </si>
  <si>
    <t>Plymouth / Bristol</t>
  </si>
  <si>
    <t>Quincy</t>
  </si>
  <si>
    <t>Norfolk</t>
  </si>
  <si>
    <t>Springfield</t>
  </si>
  <si>
    <t>Hampden</t>
  </si>
  <si>
    <t>Worcester</t>
  </si>
  <si>
    <t>MD</t>
  </si>
  <si>
    <t>Aberdeen / Bel Air / Belcamp</t>
  </si>
  <si>
    <t>Harford</t>
  </si>
  <si>
    <t>Annapolis</t>
  </si>
  <si>
    <t>Anne Arundel</t>
  </si>
  <si>
    <t>Baltimore City</t>
  </si>
  <si>
    <t>Cambridge / St. Michaels</t>
  </si>
  <si>
    <t>Dorchester / Talbot</t>
  </si>
  <si>
    <t>Centreville</t>
  </si>
  <si>
    <t>Queen Anne</t>
  </si>
  <si>
    <t>Columbia</t>
  </si>
  <si>
    <t>Howard</t>
  </si>
  <si>
    <t>Ocean City</t>
  </si>
  <si>
    <t>ME</t>
  </si>
  <si>
    <t>Kennebunk / Kittery / Sanford</t>
  </si>
  <si>
    <t xml:space="preserve">York </t>
  </si>
  <si>
    <t>Portland</t>
  </si>
  <si>
    <t>Cumberland / Sagadahoc</t>
  </si>
  <si>
    <t>Knox</t>
  </si>
  <si>
    <t>MI</t>
  </si>
  <si>
    <t>Ann Arbor</t>
  </si>
  <si>
    <t>Washtenaw</t>
  </si>
  <si>
    <t>Detroit</t>
  </si>
  <si>
    <t>Wayne</t>
  </si>
  <si>
    <t>Grand Rapids</t>
  </si>
  <si>
    <t>Holland</t>
  </si>
  <si>
    <t>Ottawa</t>
  </si>
  <si>
    <t>Mackinac Island</t>
  </si>
  <si>
    <t>Mackinac</t>
  </si>
  <si>
    <t>Midland</t>
  </si>
  <si>
    <t>Muskegon</t>
  </si>
  <si>
    <t>Petoskey</t>
  </si>
  <si>
    <t>Emmet</t>
  </si>
  <si>
    <t xml:space="preserve">Pontiac / Auburn Hills </t>
  </si>
  <si>
    <t>South Haven</t>
  </si>
  <si>
    <t>Van Buren</t>
  </si>
  <si>
    <t>MN</t>
  </si>
  <si>
    <t>Duluth</t>
  </si>
  <si>
    <t>St. Louis</t>
  </si>
  <si>
    <t>Minneapolis / St. Paul</t>
  </si>
  <si>
    <t>Hennepin / Ramsey</t>
  </si>
  <si>
    <t>Rochester</t>
  </si>
  <si>
    <t>Olmsted</t>
  </si>
  <si>
    <t>MO</t>
  </si>
  <si>
    <t>Kansas City</t>
  </si>
  <si>
    <t>Jackson / Clay / Cass / Platte</t>
  </si>
  <si>
    <t>MS</t>
  </si>
  <si>
    <t>Oxford</t>
  </si>
  <si>
    <t>Lafayette</t>
  </si>
  <si>
    <t>Southaven</t>
  </si>
  <si>
    <t>Desoto</t>
  </si>
  <si>
    <t xml:space="preserve">Starkville </t>
  </si>
  <si>
    <t>Oktibbeha</t>
  </si>
  <si>
    <t>MT</t>
  </si>
  <si>
    <t>Helena</t>
  </si>
  <si>
    <t>Lewis and Clark</t>
  </si>
  <si>
    <t>NC</t>
  </si>
  <si>
    <t xml:space="preserve">Asheville </t>
  </si>
  <si>
    <t>Buncombe</t>
  </si>
  <si>
    <t>Atlantic Beach / Morehead City</t>
  </si>
  <si>
    <t>Carteret</t>
  </si>
  <si>
    <t>Chapel Hill</t>
  </si>
  <si>
    <t>Mecklenburg</t>
  </si>
  <si>
    <t>Durham</t>
  </si>
  <si>
    <t>Fayetteville</t>
  </si>
  <si>
    <t>Cumberland</t>
  </si>
  <si>
    <t>Greensboro</t>
  </si>
  <si>
    <t>Guilford</t>
  </si>
  <si>
    <t>Dare</t>
  </si>
  <si>
    <t>Raleigh</t>
  </si>
  <si>
    <t>Wake</t>
  </si>
  <si>
    <t>ND</t>
  </si>
  <si>
    <t>NE</t>
  </si>
  <si>
    <t>Omaha</t>
  </si>
  <si>
    <t>NH</t>
  </si>
  <si>
    <t>Concord</t>
  </si>
  <si>
    <t>Merrimack</t>
  </si>
  <si>
    <t>Conway</t>
  </si>
  <si>
    <t>Caroll</t>
  </si>
  <si>
    <t>Laconia</t>
  </si>
  <si>
    <t>Belknap</t>
  </si>
  <si>
    <t>Lebanon / Lincoln / West Lebanon</t>
  </si>
  <si>
    <t>Manchester</t>
  </si>
  <si>
    <t>Hillsborough</t>
  </si>
  <si>
    <t>Portsmouth</t>
  </si>
  <si>
    <t>Rockingham</t>
  </si>
  <si>
    <t>NJ</t>
  </si>
  <si>
    <t>Cherry Hill / Moorestown</t>
  </si>
  <si>
    <t>Camden / Burlington</t>
  </si>
  <si>
    <t>Eatontown / Freehold</t>
  </si>
  <si>
    <t>Monmouth</t>
  </si>
  <si>
    <t>Edison / Piscataway</t>
  </si>
  <si>
    <t xml:space="preserve">Middlesex </t>
  </si>
  <si>
    <t>Flemington</t>
  </si>
  <si>
    <t>Hunterdon</t>
  </si>
  <si>
    <t>Newark</t>
  </si>
  <si>
    <t>Essex / Bergen / Hudson / Passaic</t>
  </si>
  <si>
    <t>Parsippany</t>
  </si>
  <si>
    <t>Morris</t>
  </si>
  <si>
    <t>Princeton / Trenton</t>
  </si>
  <si>
    <t>Mercer</t>
  </si>
  <si>
    <t>Somerset</t>
  </si>
  <si>
    <t>Springfield / Cranford / New Providence</t>
  </si>
  <si>
    <t>Union</t>
  </si>
  <si>
    <t>Toms River</t>
  </si>
  <si>
    <t>Ocean</t>
  </si>
  <si>
    <t>NM</t>
  </si>
  <si>
    <t>Santa Fe</t>
  </si>
  <si>
    <t>Taos</t>
  </si>
  <si>
    <t>NV</t>
  </si>
  <si>
    <t>Incline Village / Reno / Sparks</t>
  </si>
  <si>
    <t>Washoe</t>
  </si>
  <si>
    <t>Las Vegas</t>
  </si>
  <si>
    <t>Clark</t>
  </si>
  <si>
    <t>NY</t>
  </si>
  <si>
    <t>Albany</t>
  </si>
  <si>
    <t>Buffalo</t>
  </si>
  <si>
    <t>Erie</t>
  </si>
  <si>
    <t>Floral Park / Garden City / Great Neck</t>
  </si>
  <si>
    <t>Nassau</t>
  </si>
  <si>
    <t>Glens Falls</t>
  </si>
  <si>
    <t>Warren</t>
  </si>
  <si>
    <t>Kingston</t>
  </si>
  <si>
    <t>Ulster</t>
  </si>
  <si>
    <t>Lake Placid</t>
  </si>
  <si>
    <t>New York City</t>
  </si>
  <si>
    <t>Bronx / Kings / New York / Queens / Richmond</t>
  </si>
  <si>
    <t>Niagara Falls</t>
  </si>
  <si>
    <t>Niagara</t>
  </si>
  <si>
    <t>Nyack / Palisades</t>
  </si>
  <si>
    <t>Rockland</t>
  </si>
  <si>
    <t>Poughkeepsie</t>
  </si>
  <si>
    <t>Dutchess</t>
  </si>
  <si>
    <t>Riverhead / Ronkonkoma / Melville</t>
  </si>
  <si>
    <t>Suffolk</t>
  </si>
  <si>
    <t>Saratoga Springs / Schenectady</t>
  </si>
  <si>
    <t>Saratoga / Schenectady</t>
  </si>
  <si>
    <t>Syracuse / Oswego</t>
  </si>
  <si>
    <t>Onondaga / Oswego</t>
  </si>
  <si>
    <t>Tarrytown / White Plains / New Rochelle</t>
  </si>
  <si>
    <t>Westchester</t>
  </si>
  <si>
    <t xml:space="preserve">Troy </t>
  </si>
  <si>
    <t>Rensselaer</t>
  </si>
  <si>
    <t>West Point</t>
  </si>
  <si>
    <t>OH</t>
  </si>
  <si>
    <t>Cincinnati</t>
  </si>
  <si>
    <t>Hamilton / Clermont</t>
  </si>
  <si>
    <t>Cleveland</t>
  </si>
  <si>
    <t>Cuyahoga</t>
  </si>
  <si>
    <t>Columbus</t>
  </si>
  <si>
    <t>Franklin</t>
  </si>
  <si>
    <t>Dayton / Fairborn</t>
  </si>
  <si>
    <t>Hamilton</t>
  </si>
  <si>
    <t>Butler / Warren</t>
  </si>
  <si>
    <t>OK</t>
  </si>
  <si>
    <t>Oklahoma City</t>
  </si>
  <si>
    <t>Oklahoma</t>
  </si>
  <si>
    <t>OR</t>
  </si>
  <si>
    <t>Beaverton</t>
  </si>
  <si>
    <t>Washington</t>
  </si>
  <si>
    <t>Bend</t>
  </si>
  <si>
    <t>Deschutes</t>
  </si>
  <si>
    <t>Clackamas</t>
  </si>
  <si>
    <t>Eugene / Florence</t>
  </si>
  <si>
    <t>Lane</t>
  </si>
  <si>
    <t>Lincoln City</t>
  </si>
  <si>
    <t>Lincoln</t>
  </si>
  <si>
    <t>Seaside</t>
  </si>
  <si>
    <t>Clatsop</t>
  </si>
  <si>
    <t>PA</t>
  </si>
  <si>
    <t>Allentown / Easton / Bethlehem</t>
  </si>
  <si>
    <t>Lehigh / Northampton</t>
  </si>
  <si>
    <t>Bucks</t>
  </si>
  <si>
    <t>Chester / Radnor / Essington</t>
  </si>
  <si>
    <t>Delaware</t>
  </si>
  <si>
    <t>Gettysburg</t>
  </si>
  <si>
    <t>Adams</t>
  </si>
  <si>
    <t>Harrisburg</t>
  </si>
  <si>
    <t>Dauphin County excluding Hershey</t>
  </si>
  <si>
    <t>Hershey</t>
  </si>
  <si>
    <t>Lancaster</t>
  </si>
  <si>
    <t>Malvern / Frazer / Berwyn</t>
  </si>
  <si>
    <t>Chester</t>
  </si>
  <si>
    <t>Montgomery</t>
  </si>
  <si>
    <t>Philadelphia</t>
  </si>
  <si>
    <t>Pittsburgh</t>
  </si>
  <si>
    <t>Allegheny</t>
  </si>
  <si>
    <t>Reading</t>
  </si>
  <si>
    <t>Berks</t>
  </si>
  <si>
    <t xml:space="preserve">State College </t>
  </si>
  <si>
    <t>Centre</t>
  </si>
  <si>
    <t>RI</t>
  </si>
  <si>
    <t>Jamestown / Middletown / Newport</t>
  </si>
  <si>
    <t xml:space="preserve">Newport </t>
  </si>
  <si>
    <t>Providence / Bristol</t>
  </si>
  <si>
    <t>SC</t>
  </si>
  <si>
    <t>Charleston</t>
  </si>
  <si>
    <t>Charleston / Berkeley / Dorchester</t>
  </si>
  <si>
    <t>Hilton Head</t>
  </si>
  <si>
    <t>Beaufort</t>
  </si>
  <si>
    <t>Myrtle Beach</t>
  </si>
  <si>
    <t>Horry</t>
  </si>
  <si>
    <t>SD</t>
  </si>
  <si>
    <t>Rapid City</t>
  </si>
  <si>
    <t>Pennington</t>
  </si>
  <si>
    <t>TN</t>
  </si>
  <si>
    <t>Brentwood / Franklin</t>
  </si>
  <si>
    <t>Williamson</t>
  </si>
  <si>
    <t xml:space="preserve">Chattanooga </t>
  </si>
  <si>
    <t>Knoxville</t>
  </si>
  <si>
    <t>Memphis</t>
  </si>
  <si>
    <t>Shelby</t>
  </si>
  <si>
    <t>Nashville</t>
  </si>
  <si>
    <t>Davidson</t>
  </si>
  <si>
    <t>TX</t>
  </si>
  <si>
    <t>Arlington / Fort Worth / Grapevine</t>
  </si>
  <si>
    <t>Tarrant County / City of Grapevine</t>
  </si>
  <si>
    <t>Austin</t>
  </si>
  <si>
    <t>Travis</t>
  </si>
  <si>
    <t>Big Spring</t>
  </si>
  <si>
    <t>Galveston</t>
  </si>
  <si>
    <t>Montgomery / Fort Bend / Harris</t>
  </si>
  <si>
    <t>Pecos</t>
  </si>
  <si>
    <t>Reeves</t>
  </si>
  <si>
    <t>Plano</t>
  </si>
  <si>
    <t>Collin</t>
  </si>
  <si>
    <t>San Antonio</t>
  </si>
  <si>
    <t>Bexar</t>
  </si>
  <si>
    <t>South Padre Island</t>
  </si>
  <si>
    <t>Cameron</t>
  </si>
  <si>
    <t>UT</t>
  </si>
  <si>
    <t>Moab</t>
  </si>
  <si>
    <t>Park City</t>
  </si>
  <si>
    <t>Provo</t>
  </si>
  <si>
    <t>Utah</t>
  </si>
  <si>
    <t>Salt Lake City</t>
  </si>
  <si>
    <t>Salt Lake / Tooele</t>
  </si>
  <si>
    <t>VA</t>
  </si>
  <si>
    <t>Blacksburg</t>
  </si>
  <si>
    <t>Charlottesville</t>
  </si>
  <si>
    <t>Loudoun</t>
  </si>
  <si>
    <t>Lynchburg</t>
  </si>
  <si>
    <t>Campbell / Lynchburg City</t>
  </si>
  <si>
    <t>City of Richmond</t>
  </si>
  <si>
    <t>Roanoke</t>
  </si>
  <si>
    <t>City limits of Roanoke</t>
  </si>
  <si>
    <t>Virginia Beach</t>
  </si>
  <si>
    <t>City of Virginia Beach</t>
  </si>
  <si>
    <t>Wallops Island</t>
  </si>
  <si>
    <t>Accomack</t>
  </si>
  <si>
    <t>Williamsburg / York</t>
  </si>
  <si>
    <t>James City / York Counties / City of Williamsburg</t>
  </si>
  <si>
    <t>VT</t>
  </si>
  <si>
    <t>Montpelier</t>
  </si>
  <si>
    <t xml:space="preserve">Stowe </t>
  </si>
  <si>
    <t>Lamoille</t>
  </si>
  <si>
    <t>White River Junction</t>
  </si>
  <si>
    <t>Windsor</t>
  </si>
  <si>
    <t>WA</t>
  </si>
  <si>
    <t>Everett / Lynnwood</t>
  </si>
  <si>
    <t>Snohomish</t>
  </si>
  <si>
    <t>Ocean Shores</t>
  </si>
  <si>
    <t>Grays Harbor</t>
  </si>
  <si>
    <t>Olympia / Tumwater</t>
  </si>
  <si>
    <t>Thurston</t>
  </si>
  <si>
    <t>Port Angeles / Port Townsend</t>
  </si>
  <si>
    <t>Clallam / Jefferson</t>
  </si>
  <si>
    <t>Richland / Pasco</t>
  </si>
  <si>
    <t>Benton / Franklin</t>
  </si>
  <si>
    <t>Seattle</t>
  </si>
  <si>
    <t>King</t>
  </si>
  <si>
    <t>Spokane</t>
  </si>
  <si>
    <t>Tacoma</t>
  </si>
  <si>
    <t>Pierce</t>
  </si>
  <si>
    <t>Vancouver</t>
  </si>
  <si>
    <t>Clark / Cowlitz / Skamania</t>
  </si>
  <si>
    <t>WI</t>
  </si>
  <si>
    <t>Madison</t>
  </si>
  <si>
    <t>Dane</t>
  </si>
  <si>
    <t>Milwaukee</t>
  </si>
  <si>
    <t>Sturgeon Bay</t>
  </si>
  <si>
    <t>Door</t>
  </si>
  <si>
    <t>WV</t>
  </si>
  <si>
    <t>WY</t>
  </si>
  <si>
    <t>Cody</t>
  </si>
  <si>
    <t>Park</t>
  </si>
  <si>
    <t>Jackson / Pinedale</t>
  </si>
  <si>
    <t>Teton / Sublette</t>
  </si>
  <si>
    <t>State</t>
  </si>
  <si>
    <t>City</t>
  </si>
  <si>
    <t>County</t>
  </si>
  <si>
    <t>State:</t>
  </si>
  <si>
    <t>Postal Code</t>
  </si>
  <si>
    <t xml:space="preserve">Alabama </t>
  </si>
  <si>
    <t xml:space="preserve">Alaska </t>
  </si>
  <si>
    <t>AK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</si>
  <si>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</si>
  <si>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</si>
  <si>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</si>
  <si>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</si>
  <si>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</si>
  <si>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</si>
  <si>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</si>
  <si>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</si>
  <si>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Guam </t>
  </si>
  <si>
    <t>GU</t>
  </si>
  <si>
    <t xml:space="preserve">Hawaii </t>
  </si>
  <si>
    <t>HI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</si>
  <si>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</si>
  <si>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</si>
  <si>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</si>
  <si>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</si>
  <si>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</si>
  <si>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</si>
  <si>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</si>
  <si>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</si>
  <si>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</si>
  <si>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</si>
  <si>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</si>
  <si>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</si>
  <si>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</si>
  <si>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</si>
  <si>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</si>
  <si>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</si>
  <si>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</si>
  <si>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</si>
  <si>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</si>
  <si>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</si>
  <si>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</si>
  <si>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</si>
  <si>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</si>
  <si>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</si>
  <si>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</si>
  <si>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</si>
  <si>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Puerto Rico </t>
  </si>
  <si>
    <t>PR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</si>
  <si>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</si>
  <si>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</si>
  <si>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</si>
  <si>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</si>
  <si>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</si>
  <si>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</si>
  <si>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</si>
  <si>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</si>
  <si>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>Virgin Islands</t>
  </si>
  <si>
    <t>VI</t>
  </si>
  <si>
    <t xml:space="preserve">Washington </t>
  </si>
  <si>
    <t xml:space="preserve">West Virginia </t>
  </si>
  <si>
    <t xml:space="preserve">Wisconsin </t>
  </si>
  <si>
    <t xml:space="preserve">Wyoming </t>
  </si>
  <si>
    <t>Ending 
Mileage</t>
  </si>
  <si>
    <t>Total Meal Allowance</t>
  </si>
  <si>
    <t>State Abbreviations:</t>
  </si>
  <si>
    <t>Standard Rate</t>
  </si>
  <si>
    <t>Miscellaneous Expenses</t>
  </si>
  <si>
    <t># of Nights</t>
  </si>
  <si>
    <t>Total Bill</t>
  </si>
  <si>
    <t>Explanation, if needed</t>
  </si>
  <si>
    <t>Total Cost</t>
  </si>
  <si>
    <t>Registration</t>
  </si>
  <si>
    <t>Flight</t>
  </si>
  <si>
    <t>Baggage</t>
  </si>
  <si>
    <t>Parking</t>
  </si>
  <si>
    <t>Tolls</t>
  </si>
  <si>
    <t>MILEAGE REIMBURSEMENT</t>
  </si>
  <si>
    <t>MEALS ALLOWANCE</t>
  </si>
  <si>
    <t>Mileage</t>
  </si>
  <si>
    <t>Due to Employee</t>
  </si>
  <si>
    <t>Total Authorized Expenses</t>
  </si>
  <si>
    <t>Description</t>
  </si>
  <si>
    <t>Travel Advance</t>
  </si>
  <si>
    <t>OTHER EXPENSES</t>
  </si>
  <si>
    <t>Department Approval Signature</t>
  </si>
  <si>
    <t>Employee</t>
  </si>
  <si>
    <t>Type</t>
  </si>
  <si>
    <t>Payment Type</t>
  </si>
  <si>
    <t>Payment Totals</t>
  </si>
  <si>
    <t xml:space="preserve"> </t>
  </si>
  <si>
    <t>Unused Advance Balance</t>
  </si>
  <si>
    <t>Net Total</t>
  </si>
  <si>
    <t>Rental Car</t>
  </si>
  <si>
    <t>LODGING EXPENSES</t>
  </si>
  <si>
    <t>(A)</t>
  </si>
  <si>
    <t>(B)</t>
  </si>
  <si>
    <t>(C)</t>
  </si>
  <si>
    <t>(D)</t>
  </si>
  <si>
    <t>(A) - (B)</t>
  </si>
  <si>
    <t>NET AMOUNT OWED TO</t>
  </si>
  <si>
    <t>REIMBURSEMENT RECONCILIATION</t>
  </si>
  <si>
    <t>Authorized Amount</t>
  </si>
  <si>
    <t>Less: Non-Authorized Expenses</t>
  </si>
  <si>
    <t>Non-Authorized Expenses</t>
  </si>
  <si>
    <r>
      <t xml:space="preserve">ACC </t>
    </r>
    <r>
      <rPr>
        <b/>
        <u/>
        <sz val="8"/>
        <color theme="1"/>
        <rFont val="Calibri"/>
        <family val="2"/>
        <scheme val="minor"/>
      </rPr>
      <t xml:space="preserve">or
</t>
    </r>
    <r>
      <rPr>
        <b/>
        <sz val="8"/>
        <color theme="1"/>
        <rFont val="Calibri"/>
        <family val="2"/>
        <scheme val="minor"/>
      </rPr>
      <t xml:space="preserve"> Employee</t>
    </r>
  </si>
  <si>
    <t>Transportation &amp; Public Works</t>
  </si>
  <si>
    <t>Airport</t>
  </si>
  <si>
    <t>Central Services</t>
  </si>
  <si>
    <t>Corrections</t>
  </si>
  <si>
    <t>Economic Development</t>
  </si>
  <si>
    <t>Finance</t>
  </si>
  <si>
    <t>Fire</t>
  </si>
  <si>
    <t>Human &amp; Community Development</t>
  </si>
  <si>
    <t>Human Resources</t>
  </si>
  <si>
    <t>Leisure Services</t>
  </si>
  <si>
    <t>Other General Administration</t>
  </si>
  <si>
    <t>Planning</t>
  </si>
  <si>
    <t>Police</t>
  </si>
  <si>
    <t>Public Utilities</t>
  </si>
  <si>
    <t>Solid Waste</t>
  </si>
  <si>
    <t>Transit</t>
  </si>
  <si>
    <t>County or other Non-Standard Area:</t>
  </si>
  <si>
    <t>Use the State and County drop-down lists below for GSA non-standard rates.  If the County or other non-standard area is listed  and selected below, the meal rates above will automatically be updated to the GSA non-standard rates.  If the travel destination isn't located within a listed county or non-standard area, leave blank to use the standard GSA rate.</t>
  </si>
  <si>
    <t>Cash Advance</t>
  </si>
  <si>
    <t>Travel Advance Account:</t>
  </si>
  <si>
    <t>Enter total Travel Advance/Travel Card Cash Advance received.</t>
  </si>
  <si>
    <t>Section 1:</t>
  </si>
  <si>
    <t>Section 2:</t>
  </si>
  <si>
    <t>Section 3:</t>
  </si>
  <si>
    <t>Section 4:</t>
  </si>
  <si>
    <t>Section 5:</t>
  </si>
  <si>
    <t>EXPENSE SUMMARY &amp; RECONCILIATION</t>
  </si>
  <si>
    <t>Kill Devil Hills</t>
  </si>
  <si>
    <r>
      <rPr>
        <b/>
        <sz val="10"/>
        <color theme="1"/>
        <rFont val="Calibri"/>
        <family val="2"/>
        <scheme val="minor"/>
      </rPr>
      <t>Source:</t>
    </r>
    <r>
      <rPr>
        <sz val="10"/>
        <color theme="1"/>
        <rFont val="Calibri"/>
        <family val="2"/>
        <scheme val="minor"/>
      </rPr>
      <t xml:space="preserve">  https://www.gsa.gov/portal/content/103168</t>
    </r>
  </si>
  <si>
    <t>Travel Expense Reconciliation Form</t>
  </si>
  <si>
    <t>Section 2 (Continued):</t>
  </si>
  <si>
    <t>Additional Information</t>
  </si>
  <si>
    <t>Section 4 (Continued):</t>
  </si>
  <si>
    <t>Section 1 (Continued):</t>
  </si>
  <si>
    <t>Section 3 (Continued):</t>
  </si>
  <si>
    <t>*Only use this optional page if additional space is needed from pages 1 and 2.</t>
  </si>
  <si>
    <t>Mayor &amp; Commission</t>
  </si>
  <si>
    <t>Facility &amp; Park Maintenance</t>
  </si>
  <si>
    <t>Trail Creek Park</t>
  </si>
  <si>
    <t>Nature Administration</t>
  </si>
  <si>
    <t>Trails &amp; Open Spaces</t>
  </si>
  <si>
    <t>Administration</t>
  </si>
  <si>
    <t>Financial Services</t>
  </si>
  <si>
    <t>Accounting</t>
  </si>
  <si>
    <t>Purchasing</t>
  </si>
  <si>
    <t>Employment</t>
  </si>
  <si>
    <t>Benefits &amp; Wellness</t>
  </si>
  <si>
    <t>Compensation &amp; Payroll</t>
  </si>
  <si>
    <t>Property Tax</t>
  </si>
  <si>
    <t>Motor Vehicle</t>
  </si>
  <si>
    <t>Delinquent Tax</t>
  </si>
  <si>
    <t>ADR Program</t>
  </si>
  <si>
    <t>Felony Drug Court</t>
  </si>
  <si>
    <t>Jail</t>
  </si>
  <si>
    <t>Field</t>
  </si>
  <si>
    <t>Operations</t>
  </si>
  <si>
    <t>Judge's Office</t>
  </si>
  <si>
    <t>Field Operations Bureau</t>
  </si>
  <si>
    <t>Centralized Crime Investigation</t>
  </si>
  <si>
    <t>Strategic &amp; Professional Dev</t>
  </si>
  <si>
    <t>Support Services Bureau</t>
  </si>
  <si>
    <t>Community Outreach</t>
  </si>
  <si>
    <t>Special Operations</t>
  </si>
  <si>
    <t>Prevention</t>
  </si>
  <si>
    <t>Emergency Management</t>
  </si>
  <si>
    <t>Suppression</t>
  </si>
  <si>
    <t>Food Services</t>
  </si>
  <si>
    <t>Security Operations</t>
  </si>
  <si>
    <t>Diversion Center</t>
  </si>
  <si>
    <t>Services</t>
  </si>
  <si>
    <t>Maintenance</t>
  </si>
  <si>
    <t>Demand Response</t>
  </si>
  <si>
    <t>Traffic &amp; Operations</t>
  </si>
  <si>
    <t>Engineering</t>
  </si>
  <si>
    <t>Streets &amp; Drainage</t>
  </si>
  <si>
    <t>Storm Water Management</t>
  </si>
  <si>
    <t>Constr &amp; Proj Managemnt</t>
  </si>
  <si>
    <t>Plant Operations</t>
  </si>
  <si>
    <t>Engineering Management</t>
  </si>
  <si>
    <t>Landfill</t>
  </si>
  <si>
    <t>Constr Inspection</t>
  </si>
  <si>
    <t>Community Protection</t>
  </si>
  <si>
    <t>Internal Support</t>
  </si>
  <si>
    <t>Landscape Management</t>
  </si>
  <si>
    <t>Facilities Management</t>
  </si>
  <si>
    <t xml:space="preserve">The standard GSA meal allowance daily rate is listed by default.  Non-standard daily rates determined by GSA can be used if the County where travel expenses are incurred is classified as a non-standard area by GSA.  Additional information about GSA rates can be found at https://www.gsa.gov/perdiem.
</t>
  </si>
  <si>
    <t>GSA Meal Allowance Daily Rate:</t>
  </si>
  <si>
    <t>GSA Daily Rate</t>
  </si>
  <si>
    <t>Exceeds Daily GSA Rate</t>
  </si>
  <si>
    <t>LS Admin Support</t>
  </si>
  <si>
    <t>Arts Administration</t>
  </si>
  <si>
    <t>Holland Youth Sports Complex</t>
  </si>
  <si>
    <t>Standard rate applies to all counties not specifically listed. Cities not listed may be located in a listed county.</t>
  </si>
  <si>
    <t>City Limits of Sedona</t>
  </si>
  <si>
    <t>Visalia</t>
  </si>
  <si>
    <t>Tulare</t>
  </si>
  <si>
    <t>Fulton / Dekalb</t>
  </si>
  <si>
    <t>Marietta</t>
  </si>
  <si>
    <t>Cobb</t>
  </si>
  <si>
    <t>East St. Louis / O'Fallon / Fairview Heights</t>
  </si>
  <si>
    <t>St. Clair</t>
  </si>
  <si>
    <t>Orleans / Jefferson Parishes</t>
  </si>
  <si>
    <t>Bar Harbor / Rockport</t>
  </si>
  <si>
    <t>Hancock / Knox</t>
  </si>
  <si>
    <t>Traverse City</t>
  </si>
  <si>
    <t>Grand Traverse</t>
  </si>
  <si>
    <t>St. Louis / St. Louis City / St. Charles</t>
  </si>
  <si>
    <t>New Hanover</t>
  </si>
  <si>
    <t>Strafford</t>
  </si>
  <si>
    <t>Grafton</t>
  </si>
  <si>
    <t>Binghamton</t>
  </si>
  <si>
    <t>Broome</t>
  </si>
  <si>
    <t>Ithaca</t>
  </si>
  <si>
    <t>Tompkins</t>
  </si>
  <si>
    <t>Greene / Montgomery</t>
  </si>
  <si>
    <t>Sandusky</t>
  </si>
  <si>
    <t>Multnomah</t>
  </si>
  <si>
    <t>Richland / Lexington</t>
  </si>
  <si>
    <t xml:space="preserve">Deadwood / Spearfish </t>
  </si>
  <si>
    <t>Lawrence</t>
  </si>
  <si>
    <t>Fall River / Custer</t>
  </si>
  <si>
    <t xml:space="preserve">Dallas </t>
  </si>
  <si>
    <t>Midland / Odessa</t>
  </si>
  <si>
    <t>Midland / Andrews / Ector / Martin</t>
  </si>
  <si>
    <t>City of Charlottesville / Albemarle</t>
  </si>
  <si>
    <t>Burlington</t>
  </si>
  <si>
    <t>Chittenden</t>
  </si>
  <si>
    <t>Bennington</t>
  </si>
  <si>
    <t>Kanawha</t>
  </si>
  <si>
    <t>Column1</t>
  </si>
  <si>
    <t>Column2</t>
  </si>
  <si>
    <t>Column3</t>
  </si>
  <si>
    <t>Meals + Incidental Expenses</t>
  </si>
  <si>
    <r>
      <rPr>
        <b/>
        <sz val="10"/>
        <color theme="1"/>
        <rFont val="Calibri"/>
        <family val="2"/>
        <scheme val="minor"/>
      </rPr>
      <t xml:space="preserve">Source:  </t>
    </r>
    <r>
      <rPr>
        <sz val="10"/>
        <color theme="1"/>
        <rFont val="Calibri"/>
        <family val="2"/>
        <scheme val="minor"/>
      </rPr>
      <t>https://www.gsa.gov/travel/plan-book/per-diem-rates/per-diem-files</t>
    </r>
  </si>
  <si>
    <t>Boise</t>
  </si>
  <si>
    <t>Ada</t>
  </si>
  <si>
    <t>Kalispell/Whitefish</t>
  </si>
  <si>
    <t>Flathead</t>
  </si>
  <si>
    <t>Missoula</t>
  </si>
  <si>
    <t>Animal Services</t>
  </si>
  <si>
    <t>Building Permits &amp; Inspection</t>
  </si>
  <si>
    <t>Tax Assessor</t>
  </si>
  <si>
    <t>USDOT-TAS-Airport Security</t>
  </si>
  <si>
    <t>Traffic Enforcement</t>
  </si>
  <si>
    <t>Residential Curbside Recycling Collection</t>
  </si>
  <si>
    <t>Victim Assistance Program</t>
  </si>
  <si>
    <t>Albuquerque</t>
  </si>
  <si>
    <t>Bernalillo</t>
  </si>
  <si>
    <t>Inyo / NAWS China Lake</t>
  </si>
  <si>
    <t>DuPage</t>
  </si>
  <si>
    <t>Big Sky / West Yellowstone/Gardiner</t>
  </si>
  <si>
    <t>Gallatin/Park</t>
  </si>
  <si>
    <t>Carlsbad</t>
  </si>
  <si>
    <t>Eddy</t>
  </si>
  <si>
    <t>Houston</t>
  </si>
  <si>
    <t>xxx-x-xx-xxx-xxx-xxxxxx</t>
  </si>
  <si>
    <t>xxx-x-xx-xxx-xxx-113xxx</t>
  </si>
  <si>
    <t>Munis Expense Account:</t>
  </si>
  <si>
    <t>2024 GSA Meal Allowance Rates:</t>
  </si>
  <si>
    <t>Huntsville</t>
  </si>
  <si>
    <t>Charles Town</t>
  </si>
  <si>
    <t>Project String (if applicable):</t>
  </si>
  <si>
    <r>
      <t xml:space="preserve">Munis Expense Account
</t>
    </r>
    <r>
      <rPr>
        <b/>
        <sz val="7"/>
        <color theme="1"/>
        <rFont val="Calibri"/>
        <family val="2"/>
        <scheme val="minor"/>
      </rPr>
      <t>(if different from expense acct on pg 1)</t>
    </r>
  </si>
  <si>
    <t>Budget &amp; Strategic Analysis</t>
  </si>
  <si>
    <t>Communications</t>
  </si>
  <si>
    <t>Sustainability</t>
  </si>
  <si>
    <t>People &amp; Belonging</t>
  </si>
  <si>
    <t>Capital Projects</t>
  </si>
  <si>
    <t>Waste Reduction</t>
  </si>
  <si>
    <t>LS Administration Division</t>
  </si>
  <si>
    <t>Arts Division</t>
  </si>
  <si>
    <t>Recreation Division</t>
  </si>
  <si>
    <t>Nature Division</t>
  </si>
  <si>
    <t>Beech Haven</t>
  </si>
  <si>
    <t>GSA Meal Allowance Rates (effective 10/1/25 - 9/30/26)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</si>
</sst>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&quot;$&quot;#,##0"/>
  </numFmts>
  <fonts count="25" x14ac:knownFonts="1">
    <font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rgb="FFFF0000"/>
      <name val="Calibri"/>
      <family val="2"/>
      <scheme val="minor"/>
    </font>
    <font>
      <b/>
      <sz val="8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Calibri"/>
      <family val="2"/>
      <scheme val="minor"/>
    </font>
    <font>
      <sz val="9"/>
      <color indexed="8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rgb="FF0066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rgb="FF29FF8A"/>
        <bgColor indexed="64"/>
      </patternFill>
    </fill>
    <fill>
      <patternFill patternType="solid">
        <fgColor rgb="FF2DFF8C"/>
        <bgColor theme="4" tint="0.79998168889431442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61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3" fillId="0" borderId="0" xfId="0" applyFont="1" applyAlignment="1">
      <alignment horizontal="center" vertical="top" wrapText="1"/>
    </xf>
    <xf numFmtId="43" fontId="3" fillId="0" borderId="3" xfId="1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14" xfId="0" applyFont="1" applyBorder="1" applyAlignment="1">
      <alignment horizontal="center" wrapText="1"/>
    </xf>
    <xf numFmtId="0" fontId="2" fillId="0" borderId="0" xfId="0" applyFont="1"/>
    <xf numFmtId="0" fontId="2" fillId="0" borderId="0" xfId="0" applyFont="1" applyFill="1" applyBorder="1" applyAlignment="1">
      <alignment horizontal="right"/>
    </xf>
    <xf numFmtId="44" fontId="3" fillId="0" borderId="6" xfId="1" applyNumberFormat="1" applyFont="1" applyBorder="1"/>
    <xf numFmtId="0" fontId="3" fillId="0" borderId="1" xfId="0" applyFont="1" applyBorder="1"/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left" wrapText="1"/>
    </xf>
    <xf numFmtId="0" fontId="3" fillId="0" borderId="8" xfId="0" applyFont="1" applyFill="1" applyBorder="1" applyAlignment="1">
      <alignment vertical="top"/>
    </xf>
    <xf numFmtId="0" fontId="6" fillId="0" borderId="7" xfId="0" applyFont="1" applyFill="1" applyBorder="1" applyAlignment="1">
      <alignment horizontal="center"/>
    </xf>
    <xf numFmtId="0" fontId="3" fillId="0" borderId="0" xfId="0" applyFont="1" applyAlignment="1"/>
    <xf numFmtId="8" fontId="0" fillId="0" borderId="0" xfId="0" applyNumberFormat="1" applyAlignment="1">
      <alignment vertical="center" wrapText="1"/>
    </xf>
    <xf numFmtId="6" fontId="0" fillId="0" borderId="0" xfId="0" applyNumberFormat="1" applyAlignment="1">
      <alignment horizontal="center" vertical="center" wrapText="1"/>
    </xf>
    <xf numFmtId="6" fontId="4" fillId="0" borderId="0" xfId="0" applyNumberFormat="1" applyFont="1" applyAlignment="1">
      <alignment horizontal="center" vertical="center" wrapText="1"/>
    </xf>
    <xf numFmtId="6" fontId="3" fillId="0" borderId="0" xfId="0" applyNumberFormat="1" applyFont="1" applyAlignment="1">
      <alignment horizontal="center" vertical="center" wrapText="1"/>
    </xf>
    <xf numFmtId="8" fontId="3" fillId="0" borderId="0" xfId="0" applyNumberFormat="1" applyFont="1" applyAlignment="1">
      <alignment vertical="center" wrapText="1"/>
    </xf>
    <xf numFmtId="6" fontId="4" fillId="0" borderId="0" xfId="0" applyNumberFormat="1" applyFont="1" applyAlignment="1">
      <alignment horizontal="left" vertical="center"/>
    </xf>
    <xf numFmtId="0" fontId="2" fillId="0" borderId="0" xfId="0" applyFont="1" applyBorder="1"/>
    <xf numFmtId="0" fontId="2" fillId="0" borderId="16" xfId="0" applyFont="1" applyBorder="1" applyAlignment="1">
      <alignment horizontal="center" wrapText="1"/>
    </xf>
    <xf numFmtId="0" fontId="2" fillId="0" borderId="0" xfId="0" applyFont="1" applyBorder="1" applyAlignment="1" applyProtection="1">
      <alignment horizontal="center" wrapText="1"/>
    </xf>
    <xf numFmtId="0" fontId="3" fillId="0" borderId="1" xfId="0" applyFont="1" applyBorder="1" applyAlignment="1">
      <alignment wrapText="1"/>
    </xf>
    <xf numFmtId="0" fontId="2" fillId="0" borderId="0" xfId="0" applyFont="1" applyBorder="1" applyAlignment="1">
      <alignment horizontal="right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44" fontId="2" fillId="0" borderId="0" xfId="2" applyFont="1" applyBorder="1" applyAlignment="1"/>
    <xf numFmtId="0" fontId="2" fillId="0" borderId="4" xfId="0" applyFont="1" applyBorder="1"/>
    <xf numFmtId="14" fontId="8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Fill="1" applyBorder="1"/>
    <xf numFmtId="0" fontId="2" fillId="0" borderId="15" xfId="0" applyFont="1" applyFill="1" applyBorder="1" applyAlignment="1">
      <alignment horizontal="right"/>
    </xf>
    <xf numFmtId="0" fontId="3" fillId="0" borderId="0" xfId="0" applyFont="1" applyBorder="1" applyAlignment="1">
      <alignment vertical="top" wrapText="1"/>
    </xf>
    <xf numFmtId="165" fontId="2" fillId="6" borderId="3" xfId="0" applyNumberFormat="1" applyFont="1" applyFill="1" applyBorder="1" applyAlignment="1">
      <alignment horizontal="center" vertical="center"/>
    </xf>
    <xf numFmtId="43" fontId="3" fillId="0" borderId="6" xfId="1" applyNumberFormat="1" applyFont="1" applyBorder="1"/>
    <xf numFmtId="44" fontId="2" fillId="0" borderId="0" xfId="0" applyNumberFormat="1" applyFont="1" applyFill="1" applyBorder="1"/>
    <xf numFmtId="44" fontId="2" fillId="0" borderId="17" xfId="0" applyNumberFormat="1" applyFont="1" applyFill="1" applyBorder="1"/>
    <xf numFmtId="44" fontId="2" fillId="0" borderId="17" xfId="2" applyFont="1" applyFill="1" applyBorder="1"/>
    <xf numFmtId="44" fontId="2" fillId="0" borderId="0" xfId="2" applyFont="1" applyFill="1" applyBorder="1"/>
    <xf numFmtId="44" fontId="2" fillId="0" borderId="17" xfId="1" applyNumberFormat="1" applyFont="1" applyFill="1" applyBorder="1"/>
    <xf numFmtId="0" fontId="2" fillId="0" borderId="3" xfId="0" applyFont="1" applyFill="1" applyBorder="1" applyAlignment="1">
      <alignment horizontal="center" wrapText="1"/>
    </xf>
    <xf numFmtId="0" fontId="2" fillId="0" borderId="16" xfId="0" applyFont="1" applyBorder="1" applyAlignment="1">
      <alignment horizontal="center"/>
    </xf>
    <xf numFmtId="44" fontId="2" fillId="0" borderId="17" xfId="2" applyFont="1" applyBorder="1"/>
    <xf numFmtId="44" fontId="2" fillId="0" borderId="18" xfId="0" applyNumberFormat="1" applyFont="1" applyFill="1" applyBorder="1" applyAlignment="1">
      <alignment horizontal="center"/>
    </xf>
    <xf numFmtId="44" fontId="2" fillId="0" borderId="0" xfId="0" applyNumberFormat="1" applyFont="1" applyFill="1" applyBorder="1" applyAlignment="1">
      <alignment horizontal="center"/>
    </xf>
    <xf numFmtId="44" fontId="2" fillId="0" borderId="0" xfId="2" applyFont="1" applyBorder="1"/>
    <xf numFmtId="44" fontId="3" fillId="0" borderId="3" xfId="1" applyNumberFormat="1" applyFont="1" applyBorder="1"/>
    <xf numFmtId="43" fontId="3" fillId="0" borderId="3" xfId="2" applyNumberFormat="1" applyFont="1" applyBorder="1"/>
    <xf numFmtId="44" fontId="2" fillId="0" borderId="0" xfId="2" applyFont="1" applyBorder="1" applyAlignment="1">
      <alignment horizontal="right"/>
    </xf>
    <xf numFmtId="44" fontId="3" fillId="6" borderId="3" xfId="0" applyNumberFormat="1" applyFont="1" applyFill="1" applyBorder="1" applyAlignment="1">
      <alignment horizontal="center"/>
    </xf>
    <xf numFmtId="43" fontId="3" fillId="0" borderId="3" xfId="1" applyFont="1" applyFill="1" applyBorder="1" applyAlignment="1"/>
    <xf numFmtId="43" fontId="3" fillId="0" borderId="3" xfId="0" applyNumberFormat="1" applyFont="1" applyFill="1" applyBorder="1"/>
    <xf numFmtId="44" fontId="2" fillId="0" borderId="17" xfId="2" applyFont="1" applyFill="1" applyBorder="1" applyAlignment="1"/>
    <xf numFmtId="44" fontId="2" fillId="7" borderId="17" xfId="2" applyFont="1" applyFill="1" applyBorder="1" applyAlignment="1"/>
    <xf numFmtId="0" fontId="2" fillId="7" borderId="3" xfId="0" applyFont="1" applyFill="1" applyBorder="1" applyAlignment="1">
      <alignment horizontal="center"/>
    </xf>
    <xf numFmtId="44" fontId="3" fillId="7" borderId="5" xfId="2" applyFont="1" applyFill="1" applyBorder="1" applyAlignment="1"/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4" fontId="2" fillId="0" borderId="0" xfId="2" applyFont="1" applyFill="1" applyBorder="1" applyAlignment="1"/>
    <xf numFmtId="44" fontId="2" fillId="0" borderId="0" xfId="2" applyNumberFormat="1" applyFont="1" applyFill="1" applyBorder="1" applyAlignment="1"/>
    <xf numFmtId="0" fontId="0" fillId="0" borderId="0" xfId="0" applyBorder="1"/>
    <xf numFmtId="0" fontId="3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2" xfId="0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44" fontId="2" fillId="6" borderId="17" xfId="2" applyNumberFormat="1" applyFont="1" applyFill="1" applyBorder="1" applyAlignment="1"/>
    <xf numFmtId="44" fontId="2" fillId="0" borderId="17" xfId="2" applyFont="1" applyFill="1" applyBorder="1" applyAlignment="1"/>
    <xf numFmtId="44" fontId="2" fillId="0" borderId="0" xfId="2" applyFont="1" applyBorder="1" applyAlignment="1"/>
    <xf numFmtId="0" fontId="2" fillId="0" borderId="3" xfId="0" applyFont="1" applyBorder="1" applyAlignment="1">
      <alignment horizontal="center"/>
    </xf>
    <xf numFmtId="44" fontId="3" fillId="0" borderId="3" xfId="2" applyNumberFormat="1" applyFont="1" applyBorder="1"/>
    <xf numFmtId="0" fontId="2" fillId="0" borderId="13" xfId="0" applyFont="1" applyBorder="1" applyAlignment="1">
      <alignment horizontal="center"/>
    </xf>
    <xf numFmtId="0" fontId="3" fillId="0" borderId="5" xfId="0" applyFont="1" applyFill="1" applyBorder="1"/>
    <xf numFmtId="0" fontId="0" fillId="0" borderId="10" xfId="0" applyBorder="1"/>
    <xf numFmtId="44" fontId="3" fillId="0" borderId="0" xfId="0" applyNumberFormat="1" applyFont="1" applyBorder="1"/>
    <xf numFmtId="44" fontId="2" fillId="0" borderId="0" xfId="2" applyFont="1" applyFill="1" applyBorder="1" applyAlignment="1">
      <alignment horizontal="center"/>
    </xf>
    <xf numFmtId="44" fontId="2" fillId="0" borderId="0" xfId="0" applyNumberFormat="1" applyFont="1" applyBorder="1"/>
    <xf numFmtId="0" fontId="0" fillId="0" borderId="0" xfId="0" applyAlignment="1">
      <alignment horizontal="center" vertical="top" wrapText="1"/>
    </xf>
    <xf numFmtId="0" fontId="5" fillId="0" borderId="0" xfId="0" applyFont="1" applyBorder="1"/>
    <xf numFmtId="0" fontId="17" fillId="0" borderId="0" xfId="0" applyFont="1" applyBorder="1" applyAlignment="1">
      <alignment horizontal="right"/>
    </xf>
    <xf numFmtId="0" fontId="3" fillId="5" borderId="3" xfId="0" applyFont="1" applyFill="1" applyBorder="1" applyAlignment="1" applyProtection="1">
      <alignment horizontal="center"/>
      <protection locked="0"/>
    </xf>
    <xf numFmtId="164" fontId="3" fillId="5" borderId="3" xfId="0" applyNumberFormat="1" applyFont="1" applyFill="1" applyBorder="1" applyAlignment="1" applyProtection="1">
      <alignment horizontal="center"/>
      <protection locked="0"/>
    </xf>
    <xf numFmtId="0" fontId="2" fillId="5" borderId="3" xfId="0" applyFont="1" applyFill="1" applyBorder="1" applyAlignment="1" applyProtection="1">
      <alignment horizontal="center"/>
      <protection locked="0"/>
    </xf>
    <xf numFmtId="44" fontId="3" fillId="5" borderId="3" xfId="0" applyNumberFormat="1" applyFont="1" applyFill="1" applyBorder="1" applyProtection="1">
      <protection locked="0"/>
    </xf>
    <xf numFmtId="43" fontId="3" fillId="5" borderId="3" xfId="0" applyNumberFormat="1" applyFont="1" applyFill="1" applyBorder="1" applyProtection="1">
      <protection locked="0"/>
    </xf>
    <xf numFmtId="44" fontId="3" fillId="5" borderId="5" xfId="0" applyNumberFormat="1" applyFont="1" applyFill="1" applyBorder="1" applyAlignment="1" applyProtection="1">
      <alignment horizontal="center"/>
      <protection locked="0"/>
    </xf>
    <xf numFmtId="43" fontId="3" fillId="5" borderId="5" xfId="0" applyNumberFormat="1" applyFont="1" applyFill="1" applyBorder="1" applyAlignment="1" applyProtection="1">
      <alignment horizontal="center"/>
      <protection locked="0"/>
    </xf>
    <xf numFmtId="0" fontId="3" fillId="9" borderId="0" xfId="0" applyFont="1" applyFill="1"/>
    <xf numFmtId="0" fontId="3" fillId="9" borderId="0" xfId="0" applyFont="1" applyFill="1" applyBorder="1"/>
    <xf numFmtId="44" fontId="3" fillId="9" borderId="0" xfId="0" applyNumberFormat="1" applyFont="1" applyFill="1"/>
    <xf numFmtId="164" fontId="3" fillId="0" borderId="1" xfId="0" applyNumberFormat="1" applyFont="1" applyBorder="1" applyAlignment="1" applyProtection="1">
      <alignment horizontal="center"/>
      <protection locked="0"/>
    </xf>
    <xf numFmtId="164" fontId="2" fillId="0" borderId="0" xfId="2" applyNumberFormat="1" applyFont="1" applyBorder="1" applyAlignment="1" applyProtection="1">
      <alignment horizontal="center"/>
      <protection locked="0"/>
    </xf>
    <xf numFmtId="0" fontId="3" fillId="9" borderId="0" xfId="0" applyFont="1" applyFill="1" applyBorder="1" applyProtection="1"/>
    <xf numFmtId="0" fontId="0" fillId="9" borderId="0" xfId="0" applyFill="1" applyBorder="1" applyProtection="1"/>
    <xf numFmtId="41" fontId="3" fillId="5" borderId="3" xfId="0" applyNumberFormat="1" applyFont="1" applyFill="1" applyBorder="1" applyAlignment="1" applyProtection="1">
      <alignment horizontal="center"/>
      <protection locked="0"/>
    </xf>
    <xf numFmtId="43" fontId="3" fillId="6" borderId="3" xfId="0" applyNumberFormat="1" applyFont="1" applyFill="1" applyBorder="1" applyAlignment="1">
      <alignment horizontal="center"/>
    </xf>
    <xf numFmtId="0" fontId="3" fillId="5" borderId="3" xfId="0" applyFont="1" applyFill="1" applyBorder="1" applyAlignment="1" applyProtection="1">
      <alignment horizontal="center" shrinkToFit="1"/>
      <protection locked="0"/>
    </xf>
    <xf numFmtId="0" fontId="11" fillId="0" borderId="0" xfId="0" applyFont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shrinkToFit="1"/>
    </xf>
    <xf numFmtId="0" fontId="21" fillId="0" borderId="0" xfId="0" applyFont="1" applyFill="1" applyBorder="1" applyAlignment="1">
      <alignment horizontal="center"/>
    </xf>
    <xf numFmtId="44" fontId="21" fillId="0" borderId="0" xfId="2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left"/>
    </xf>
    <xf numFmtId="0" fontId="21" fillId="0" borderId="0" xfId="0" applyFont="1" applyBorder="1"/>
    <xf numFmtId="0" fontId="0" fillId="0" borderId="15" xfId="0" applyBorder="1"/>
    <xf numFmtId="41" fontId="3" fillId="5" borderId="3" xfId="0" applyNumberFormat="1" applyFont="1" applyFill="1" applyBorder="1" applyAlignment="1" applyProtection="1">
      <alignment horizontal="center" wrapText="1"/>
      <protection locked="0"/>
    </xf>
    <xf numFmtId="43" fontId="3" fillId="7" borderId="3" xfId="1" applyFont="1" applyFill="1" applyBorder="1" applyAlignment="1"/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44" fontId="3" fillId="0" borderId="3" xfId="2" applyFont="1" applyFill="1" applyBorder="1" applyAlignment="1"/>
    <xf numFmtId="0" fontId="2" fillId="7" borderId="3" xfId="0" applyFont="1" applyFill="1" applyBorder="1" applyAlignment="1">
      <alignment horizontal="center" wrapText="1"/>
    </xf>
    <xf numFmtId="44" fontId="3" fillId="7" borderId="3" xfId="2" applyFont="1" applyFill="1" applyBorder="1" applyAlignment="1"/>
    <xf numFmtId="0" fontId="2" fillId="4" borderId="5" xfId="0" applyFont="1" applyFill="1" applyBorder="1" applyAlignment="1">
      <alignment horizontal="left"/>
    </xf>
    <xf numFmtId="165" fontId="7" fillId="0" borderId="0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0" xfId="0" applyFont="1" applyBorder="1" applyAlignment="1">
      <alignment horizontal="right"/>
    </xf>
    <xf numFmtId="44" fontId="3" fillId="5" borderId="5" xfId="0" applyNumberFormat="1" applyFont="1" applyFill="1" applyBorder="1" applyAlignment="1" applyProtection="1">
      <alignment horizontal="center"/>
      <protection locked="0"/>
    </xf>
    <xf numFmtId="44" fontId="2" fillId="0" borderId="18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0" fontId="3" fillId="8" borderId="0" xfId="0" applyFont="1" applyFill="1"/>
    <xf numFmtId="0" fontId="22" fillId="0" borderId="0" xfId="0" applyFont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1" fillId="0" borderId="15" xfId="0" applyFont="1" applyFill="1" applyBorder="1" applyAlignment="1">
      <alignment horizontal="left" vertical="center" wrapText="1" indent="1"/>
    </xf>
    <xf numFmtId="0" fontId="21" fillId="0" borderId="0" xfId="0" applyFont="1" applyFill="1" applyBorder="1" applyAlignment="1">
      <alignment horizontal="left" vertical="center" wrapText="1" indent="1"/>
    </xf>
    <xf numFmtId="0" fontId="21" fillId="0" borderId="10" xfId="0" applyFont="1" applyFill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right" wrapText="1"/>
    </xf>
    <xf numFmtId="0" fontId="2" fillId="0" borderId="5" xfId="0" applyFont="1" applyBorder="1" applyAlignment="1">
      <alignment horizontal="center" wrapText="1"/>
    </xf>
    <xf numFmtId="0" fontId="2" fillId="0" borderId="3" xfId="0" applyFont="1" applyFill="1" applyBorder="1" applyAlignment="1">
      <alignment horizontal="center"/>
    </xf>
    <xf numFmtId="44" fontId="3" fillId="0" borderId="3" xfId="0" applyNumberFormat="1" applyFont="1" applyFill="1" applyBorder="1" applyProtection="1"/>
    <xf numFmtId="44" fontId="3" fillId="0" borderId="6" xfId="1" applyNumberFormat="1" applyFont="1" applyBorder="1" applyProtection="1"/>
    <xf numFmtId="43" fontId="3" fillId="0" borderId="5" xfId="0" applyNumberFormat="1" applyFont="1" applyFill="1" applyBorder="1" applyProtection="1"/>
    <xf numFmtId="43" fontId="3" fillId="0" borderId="6" xfId="1" applyNumberFormat="1" applyFont="1" applyBorder="1" applyProtection="1"/>
    <xf numFmtId="43" fontId="3" fillId="0" borderId="3" xfId="1" applyNumberFormat="1" applyFont="1" applyBorder="1" applyProtection="1"/>
    <xf numFmtId="44" fontId="2" fillId="0" borderId="18" xfId="0" applyNumberFormat="1" applyFont="1" applyFill="1" applyBorder="1" applyProtection="1"/>
    <xf numFmtId="0" fontId="3" fillId="0" borderId="16" xfId="0" applyFont="1" applyFill="1" applyBorder="1"/>
    <xf numFmtId="0" fontId="2" fillId="0" borderId="4" xfId="0" applyFont="1" applyFill="1" applyBorder="1" applyAlignment="1">
      <alignment horizontal="right"/>
    </xf>
    <xf numFmtId="0" fontId="2" fillId="0" borderId="4" xfId="0" applyFont="1" applyFill="1" applyBorder="1" applyAlignment="1">
      <alignment horizontal="center"/>
    </xf>
    <xf numFmtId="0" fontId="0" fillId="0" borderId="4" xfId="0" applyBorder="1"/>
    <xf numFmtId="0" fontId="0" fillId="0" borderId="11" xfId="0" applyBorder="1"/>
    <xf numFmtId="0" fontId="2" fillId="0" borderId="12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44" fontId="2" fillId="0" borderId="17" xfId="0" applyNumberFormat="1" applyFont="1" applyFill="1" applyBorder="1" applyProtection="1"/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vertical="top" wrapText="1"/>
    </xf>
    <xf numFmtId="165" fontId="3" fillId="0" borderId="22" xfId="0" applyNumberFormat="1" applyFont="1" applyFill="1" applyBorder="1" applyAlignment="1">
      <alignment horizontal="center" vertical="top"/>
    </xf>
    <xf numFmtId="0" fontId="3" fillId="0" borderId="23" xfId="0" applyFont="1" applyBorder="1"/>
    <xf numFmtId="0" fontId="1" fillId="0" borderId="0" xfId="0" applyFont="1" applyAlignment="1">
      <alignment vertical="top"/>
    </xf>
    <xf numFmtId="0" fontId="1" fillId="0" borderId="0" xfId="0" applyFont="1" applyFill="1" applyAlignment="1">
      <alignment vertical="top"/>
    </xf>
    <xf numFmtId="0" fontId="6" fillId="2" borderId="25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3" fillId="3" borderId="27" xfId="0" applyFont="1" applyFill="1" applyBorder="1" applyAlignment="1">
      <alignment vertical="top"/>
    </xf>
    <xf numFmtId="0" fontId="3" fillId="3" borderId="28" xfId="0" applyFont="1" applyFill="1" applyBorder="1" applyAlignment="1">
      <alignment vertical="top"/>
    </xf>
    <xf numFmtId="0" fontId="3" fillId="0" borderId="25" xfId="0" applyFont="1" applyBorder="1" applyAlignment="1">
      <alignment vertical="top"/>
    </xf>
    <xf numFmtId="0" fontId="3" fillId="0" borderId="26" xfId="0" applyFont="1" applyBorder="1" applyAlignment="1">
      <alignment vertical="top"/>
    </xf>
    <xf numFmtId="0" fontId="3" fillId="3" borderId="25" xfId="0" applyFont="1" applyFill="1" applyBorder="1" applyAlignment="1">
      <alignment vertical="top"/>
    </xf>
    <xf numFmtId="0" fontId="3" fillId="3" borderId="26" xfId="0" applyFont="1" applyFill="1" applyBorder="1" applyAlignment="1">
      <alignment vertical="top"/>
    </xf>
    <xf numFmtId="0" fontId="3" fillId="3" borderId="25" xfId="0" applyFont="1" applyFill="1" applyBorder="1"/>
    <xf numFmtId="0" fontId="3" fillId="3" borderId="26" xfId="0" applyFont="1" applyFill="1" applyBorder="1"/>
    <xf numFmtId="0" fontId="3" fillId="0" borderId="25" xfId="0" applyFont="1" applyBorder="1"/>
    <xf numFmtId="0" fontId="3" fillId="0" borderId="26" xfId="0" applyFont="1" applyBorder="1"/>
    <xf numFmtId="0" fontId="3" fillId="0" borderId="24" xfId="0" applyFont="1" applyBorder="1"/>
    <xf numFmtId="0" fontId="7" fillId="0" borderId="0" xfId="0" applyFont="1" applyFill="1" applyAlignment="1">
      <alignment horizontal="center" vertical="top"/>
    </xf>
    <xf numFmtId="0" fontId="2" fillId="0" borderId="0" xfId="0" applyFont="1" applyBorder="1" applyAlignment="1">
      <alignment horizontal="right"/>
    </xf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8" borderId="0" xfId="0" applyFont="1" applyFill="1" applyBorder="1" applyAlignment="1">
      <alignment horizontal="right"/>
    </xf>
    <xf numFmtId="0" fontId="2" fillId="8" borderId="15" xfId="0" applyFont="1" applyFill="1" applyBorder="1" applyAlignment="1">
      <alignment horizontal="right"/>
    </xf>
    <xf numFmtId="0" fontId="7" fillId="0" borderId="0" xfId="0" applyFont="1" applyFill="1" applyBorder="1" applyAlignment="1" applyProtection="1">
      <alignment vertical="top"/>
    </xf>
    <xf numFmtId="0" fontId="7" fillId="0" borderId="0" xfId="0" applyFont="1" applyFill="1" applyBorder="1" applyAlignment="1" applyProtection="1">
      <alignment vertical="top" wrapText="1"/>
    </xf>
    <xf numFmtId="165" fontId="3" fillId="0" borderId="22" xfId="0" applyNumberFormat="1" applyFont="1" applyFill="1" applyBorder="1" applyAlignment="1">
      <alignment horizontal="center" vertical="center"/>
    </xf>
    <xf numFmtId="0" fontId="24" fillId="11" borderId="8" xfId="0" applyNumberFormat="1" applyFont="1" applyFill="1" applyBorder="1" applyAlignment="1">
      <alignment vertical="top"/>
    </xf>
    <xf numFmtId="0" fontId="3" fillId="12" borderId="26" xfId="0" applyFont="1" applyFill="1" applyBorder="1" applyAlignment="1">
      <alignment vertical="top"/>
    </xf>
    <xf numFmtId="0" fontId="24" fillId="0" borderId="8" xfId="0" applyNumberFormat="1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24" fillId="11" borderId="0" xfId="0" applyNumberFormat="1" applyFont="1" applyFill="1" applyAlignment="1" applyProtection="1">
      <alignment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 wrapText="1"/>
    </xf>
    <xf numFmtId="165" fontId="7" fillId="0" borderId="0" xfId="0" applyNumberFormat="1" applyFont="1" applyFill="1" applyBorder="1" applyAlignment="1">
      <alignment horizontal="center" vertical="top"/>
    </xf>
    <xf numFmtId="2" fontId="2" fillId="6" borderId="3" xfId="0" applyNumberFormat="1" applyFont="1" applyFill="1" applyBorder="1" applyAlignment="1">
      <alignment horizontal="center"/>
    </xf>
    <xf numFmtId="0" fontId="3" fillId="5" borderId="5" xfId="0" applyFont="1" applyFill="1" applyBorder="1" applyAlignment="1" applyProtection="1">
      <alignment horizontal="center" shrinkToFit="1"/>
      <protection locked="0"/>
    </xf>
    <xf numFmtId="0" fontId="3" fillId="5" borderId="6" xfId="0" applyFont="1" applyFill="1" applyBorder="1" applyAlignment="1" applyProtection="1">
      <alignment horizontal="center" shrinkToFit="1"/>
      <protection locked="0"/>
    </xf>
    <xf numFmtId="44" fontId="17" fillId="6" borderId="5" xfId="0" applyNumberFormat="1" applyFont="1" applyFill="1" applyBorder="1"/>
    <xf numFmtId="44" fontId="17" fillId="6" borderId="6" xfId="0" applyNumberFormat="1" applyFont="1" applyFill="1" applyBorder="1"/>
    <xf numFmtId="0" fontId="11" fillId="0" borderId="0" xfId="0" applyFont="1" applyBorder="1" applyAlignment="1">
      <alignment horizontal="center" vertical="top"/>
    </xf>
    <xf numFmtId="0" fontId="2" fillId="0" borderId="5" xfId="0" applyFont="1" applyBorder="1" applyAlignment="1">
      <alignment horizontal="right" shrinkToFit="1"/>
    </xf>
    <xf numFmtId="0" fontId="2" fillId="0" borderId="6" xfId="0" applyFont="1" applyBorder="1" applyAlignment="1">
      <alignment horizontal="right" shrinkToFit="1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7" borderId="3" xfId="0" applyFont="1" applyFill="1" applyBorder="1" applyAlignment="1">
      <alignment horizontal="center" wrapText="1"/>
    </xf>
    <xf numFmtId="44" fontId="3" fillId="7" borderId="3" xfId="2" applyFont="1" applyFill="1" applyBorder="1" applyAlignment="1"/>
    <xf numFmtId="0" fontId="2" fillId="5" borderId="5" xfId="0" applyFont="1" applyFill="1" applyBorder="1" applyAlignment="1" applyProtection="1">
      <alignment horizontal="center"/>
      <protection locked="0"/>
    </xf>
    <xf numFmtId="0" fontId="2" fillId="5" borderId="2" xfId="0" applyFont="1" applyFill="1" applyBorder="1" applyAlignment="1" applyProtection="1">
      <alignment horizontal="center"/>
      <protection locked="0"/>
    </xf>
    <xf numFmtId="0" fontId="2" fillId="5" borderId="6" xfId="0" applyFont="1" applyFill="1" applyBorder="1" applyAlignment="1" applyProtection="1">
      <alignment horizontal="center"/>
      <protection locked="0"/>
    </xf>
    <xf numFmtId="0" fontId="2" fillId="0" borderId="5" xfId="0" applyFont="1" applyFill="1" applyBorder="1" applyAlignment="1">
      <alignment horizontal="right"/>
    </xf>
    <xf numFmtId="0" fontId="2" fillId="0" borderId="2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right"/>
    </xf>
    <xf numFmtId="0" fontId="2" fillId="0" borderId="5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 vertical="center"/>
    </xf>
    <xf numFmtId="44" fontId="2" fillId="0" borderId="18" xfId="0" applyNumberFormat="1" applyFont="1" applyFill="1" applyBorder="1" applyProtection="1"/>
    <xf numFmtId="44" fontId="2" fillId="0" borderId="20" xfId="0" applyNumberFormat="1" applyFont="1" applyFill="1" applyBorder="1" applyProtection="1"/>
    <xf numFmtId="43" fontId="3" fillId="0" borderId="5" xfId="0" applyNumberFormat="1" applyFont="1" applyFill="1" applyBorder="1" applyProtection="1"/>
    <xf numFmtId="43" fontId="3" fillId="0" borderId="6" xfId="0" applyNumberFormat="1" applyFont="1" applyFill="1" applyBorder="1" applyProtection="1"/>
    <xf numFmtId="43" fontId="3" fillId="5" borderId="5" xfId="0" applyNumberFormat="1" applyFont="1" applyFill="1" applyBorder="1" applyProtection="1">
      <protection locked="0"/>
    </xf>
    <xf numFmtId="43" fontId="3" fillId="5" borderId="6" xfId="0" applyNumberFormat="1" applyFont="1" applyFill="1" applyBorder="1" applyProtection="1">
      <protection locked="0"/>
    </xf>
    <xf numFmtId="41" fontId="3" fillId="5" borderId="5" xfId="0" applyNumberFormat="1" applyFont="1" applyFill="1" applyBorder="1" applyAlignment="1" applyProtection="1">
      <protection locked="0"/>
    </xf>
    <xf numFmtId="41" fontId="3" fillId="5" borderId="6" xfId="0" applyNumberFormat="1" applyFont="1" applyFill="1" applyBorder="1" applyAlignment="1" applyProtection="1">
      <protection locked="0"/>
    </xf>
    <xf numFmtId="41" fontId="3" fillId="0" borderId="3" xfId="0" applyNumberFormat="1" applyFont="1" applyBorder="1" applyAlignment="1">
      <alignment horizontal="center"/>
    </xf>
    <xf numFmtId="43" fontId="3" fillId="6" borderId="5" xfId="0" applyNumberFormat="1" applyFont="1" applyFill="1" applyBorder="1" applyAlignment="1">
      <alignment horizontal="center"/>
    </xf>
    <xf numFmtId="43" fontId="3" fillId="6" borderId="6" xfId="0" applyNumberFormat="1" applyFont="1" applyFill="1" applyBorder="1" applyAlignment="1">
      <alignment horizontal="center"/>
    </xf>
    <xf numFmtId="43" fontId="3" fillId="0" borderId="5" xfId="1" applyFont="1" applyFill="1" applyBorder="1" applyAlignment="1"/>
    <xf numFmtId="43" fontId="3" fillId="0" borderId="6" xfId="1" applyFont="1" applyFill="1" applyBorder="1" applyAlignment="1"/>
    <xf numFmtId="44" fontId="3" fillId="0" borderId="3" xfId="2" applyFont="1" applyFill="1" applyBorder="1" applyAlignment="1"/>
    <xf numFmtId="44" fontId="21" fillId="0" borderId="21" xfId="2" applyNumberFormat="1" applyFont="1" applyFill="1" applyBorder="1" applyAlignment="1">
      <alignment horizontal="center"/>
    </xf>
    <xf numFmtId="0" fontId="2" fillId="8" borderId="14" xfId="0" applyFont="1" applyFill="1" applyBorder="1" applyAlignment="1">
      <alignment horizontal="center" wrapText="1"/>
    </xf>
    <xf numFmtId="0" fontId="0" fillId="8" borderId="13" xfId="0" applyFill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43" fontId="3" fillId="5" borderId="5" xfId="1" applyNumberFormat="1" applyFont="1" applyFill="1" applyBorder="1" applyAlignment="1" applyProtection="1">
      <alignment horizontal="center"/>
      <protection locked="0"/>
    </xf>
    <xf numFmtId="43" fontId="3" fillId="5" borderId="6" xfId="1" applyNumberFormat="1" applyFont="1" applyFill="1" applyBorder="1" applyAlignment="1" applyProtection="1">
      <alignment horizontal="center"/>
      <protection locked="0"/>
    </xf>
    <xf numFmtId="44" fontId="3" fillId="5" borderId="3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/>
      <protection locked="0"/>
    </xf>
    <xf numFmtId="49" fontId="10" fillId="5" borderId="2" xfId="0" applyNumberFormat="1" applyFont="1" applyFill="1" applyBorder="1" applyAlignment="1" applyProtection="1">
      <alignment horizontal="center"/>
      <protection locked="0"/>
    </xf>
    <xf numFmtId="49" fontId="10" fillId="5" borderId="6" xfId="0" applyNumberFormat="1" applyFont="1" applyFill="1" applyBorder="1" applyAlignment="1" applyProtection="1">
      <alignment horizontal="center"/>
      <protection locked="0"/>
    </xf>
    <xf numFmtId="44" fontId="2" fillId="0" borderId="18" xfId="0" applyNumberFormat="1" applyFont="1" applyFill="1" applyBorder="1" applyAlignment="1">
      <alignment horizontal="center"/>
    </xf>
    <xf numFmtId="44" fontId="2" fillId="0" borderId="19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44" fontId="3" fillId="5" borderId="5" xfId="0" applyNumberFormat="1" applyFont="1" applyFill="1" applyBorder="1" applyAlignment="1" applyProtection="1">
      <alignment horizontal="center"/>
      <protection locked="0"/>
    </xf>
    <xf numFmtId="44" fontId="3" fillId="5" borderId="6" xfId="0" applyNumberFormat="1" applyFont="1" applyFill="1" applyBorder="1" applyAlignment="1" applyProtection="1">
      <alignment horizontal="center"/>
      <protection locked="0"/>
    </xf>
    <xf numFmtId="44" fontId="3" fillId="5" borderId="5" xfId="0" applyNumberFormat="1" applyFont="1" applyFill="1" applyBorder="1" applyAlignment="1" applyProtection="1">
      <alignment horizontal="center" shrinkToFit="1"/>
      <protection locked="0"/>
    </xf>
    <xf numFmtId="44" fontId="3" fillId="5" borderId="2" xfId="0" applyNumberFormat="1" applyFont="1" applyFill="1" applyBorder="1" applyAlignment="1" applyProtection="1">
      <alignment horizontal="center" shrinkToFit="1"/>
      <protection locked="0"/>
    </xf>
    <xf numFmtId="44" fontId="3" fillId="5" borderId="6" xfId="0" applyNumberFormat="1" applyFont="1" applyFill="1" applyBorder="1" applyAlignment="1" applyProtection="1">
      <alignment horizontal="center" shrinkToFit="1"/>
      <protection locked="0"/>
    </xf>
    <xf numFmtId="14" fontId="8" fillId="0" borderId="0" xfId="0" applyNumberFormat="1" applyFont="1" applyAlignment="1">
      <alignment horizontal="center"/>
    </xf>
    <xf numFmtId="43" fontId="3" fillId="5" borderId="5" xfId="1" applyNumberFormat="1" applyFont="1" applyFill="1" applyBorder="1" applyAlignment="1" applyProtection="1">
      <alignment horizontal="center" shrinkToFit="1"/>
      <protection locked="0"/>
    </xf>
    <xf numFmtId="43" fontId="3" fillId="5" borderId="2" xfId="1" applyNumberFormat="1" applyFont="1" applyFill="1" applyBorder="1" applyAlignment="1" applyProtection="1">
      <alignment horizontal="center" shrinkToFit="1"/>
      <protection locked="0"/>
    </xf>
    <xf numFmtId="43" fontId="3" fillId="5" borderId="6" xfId="1" applyNumberFormat="1" applyFont="1" applyFill="1" applyBorder="1" applyAlignment="1" applyProtection="1">
      <alignment horizontal="center" shrinkToFit="1"/>
      <protection locked="0"/>
    </xf>
    <xf numFmtId="41" fontId="2" fillId="0" borderId="18" xfId="2" applyNumberFormat="1" applyFont="1" applyFill="1" applyBorder="1" applyAlignment="1">
      <alignment horizontal="center"/>
    </xf>
    <xf numFmtId="41" fontId="2" fillId="0" borderId="19" xfId="2" applyNumberFormat="1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0" fontId="20" fillId="0" borderId="15" xfId="0" applyFont="1" applyBorder="1" applyAlignment="1">
      <alignment horizontal="left" vertical="top" wrapText="1" indent="7"/>
    </xf>
    <xf numFmtId="0" fontId="20" fillId="0" borderId="0" xfId="0" applyFont="1" applyBorder="1" applyAlignment="1">
      <alignment horizontal="left" vertical="top" wrapText="1" indent="7"/>
    </xf>
    <xf numFmtId="0" fontId="20" fillId="0" borderId="10" xfId="0" applyFont="1" applyBorder="1" applyAlignment="1">
      <alignment horizontal="left" vertical="top" wrapText="1" indent="7"/>
    </xf>
    <xf numFmtId="0" fontId="21" fillId="0" borderId="15" xfId="0" applyFont="1" applyFill="1" applyBorder="1" applyAlignment="1">
      <alignment horizontal="left" vertical="center" wrapText="1" indent="1"/>
    </xf>
    <xf numFmtId="0" fontId="21" fillId="0" borderId="0" xfId="0" applyFont="1" applyFill="1" applyBorder="1" applyAlignment="1">
      <alignment horizontal="left" vertical="center" wrapText="1" indent="1"/>
    </xf>
    <xf numFmtId="0" fontId="21" fillId="0" borderId="10" xfId="0" applyFont="1" applyFill="1" applyBorder="1" applyAlignment="1">
      <alignment horizontal="left" vertical="center" wrapText="1" indent="1"/>
    </xf>
    <xf numFmtId="0" fontId="21" fillId="0" borderId="15" xfId="0" applyFont="1" applyFill="1" applyBorder="1" applyAlignment="1">
      <alignment horizontal="left" vertical="top" wrapText="1" indent="1"/>
    </xf>
    <xf numFmtId="0" fontId="21" fillId="0" borderId="0" xfId="0" applyFont="1" applyFill="1" applyBorder="1" applyAlignment="1">
      <alignment horizontal="left" vertical="top" wrapText="1" indent="1"/>
    </xf>
    <xf numFmtId="0" fontId="21" fillId="0" borderId="10" xfId="0" applyFont="1" applyFill="1" applyBorder="1" applyAlignment="1">
      <alignment horizontal="left" vertical="top" wrapText="1" indent="1"/>
    </xf>
    <xf numFmtId="44" fontId="3" fillId="5" borderId="5" xfId="0" applyNumberFormat="1" applyFont="1" applyFill="1" applyBorder="1" applyProtection="1">
      <protection locked="0"/>
    </xf>
    <xf numFmtId="44" fontId="3" fillId="5" borderId="6" xfId="0" applyNumberFormat="1" applyFont="1" applyFill="1" applyBorder="1" applyProtection="1">
      <protection locked="0"/>
    </xf>
    <xf numFmtId="44" fontId="3" fillId="0" borderId="5" xfId="0" applyNumberFormat="1" applyFont="1" applyFill="1" applyBorder="1" applyProtection="1"/>
    <xf numFmtId="44" fontId="3" fillId="0" borderId="6" xfId="0" applyNumberFormat="1" applyFont="1" applyFill="1" applyBorder="1" applyProtection="1"/>
    <xf numFmtId="0" fontId="2" fillId="0" borderId="15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2" fillId="0" borderId="10" xfId="0" applyFont="1" applyFill="1" applyBorder="1" applyAlignment="1">
      <alignment horizontal="right" wrapText="1"/>
    </xf>
    <xf numFmtId="44" fontId="2" fillId="0" borderId="19" xfId="0" applyNumberFormat="1" applyFont="1" applyFill="1" applyBorder="1" applyProtection="1"/>
    <xf numFmtId="49" fontId="3" fillId="5" borderId="5" xfId="0" applyNumberFormat="1" applyFont="1" applyFill="1" applyBorder="1" applyAlignment="1" applyProtection="1">
      <alignment horizontal="center"/>
      <protection locked="0"/>
    </xf>
    <xf numFmtId="49" fontId="3" fillId="5" borderId="6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3" fillId="5" borderId="2" xfId="0" applyFont="1" applyFill="1" applyBorder="1" applyAlignment="1" applyProtection="1">
      <alignment horizontal="center" shrinkToFit="1"/>
      <protection locked="0"/>
    </xf>
    <xf numFmtId="0" fontId="3" fillId="5" borderId="5" xfId="0" applyFont="1" applyFill="1" applyBorder="1" applyAlignment="1" applyProtection="1">
      <alignment horizontal="center" vertical="top" shrinkToFit="1"/>
      <protection locked="0"/>
    </xf>
    <xf numFmtId="0" fontId="3" fillId="5" borderId="2" xfId="0" applyFont="1" applyFill="1" applyBorder="1" applyAlignment="1" applyProtection="1">
      <alignment horizontal="center" vertical="top" shrinkToFit="1"/>
      <protection locked="0"/>
    </xf>
    <xf numFmtId="0" fontId="3" fillId="5" borderId="6" xfId="0" applyFont="1" applyFill="1" applyBorder="1" applyAlignment="1" applyProtection="1">
      <alignment horizontal="center" vertical="top" shrinkToFit="1"/>
      <protection locked="0"/>
    </xf>
    <xf numFmtId="0" fontId="2" fillId="5" borderId="5" xfId="0" applyFont="1" applyFill="1" applyBorder="1" applyAlignment="1" applyProtection="1">
      <alignment horizontal="center" shrinkToFit="1"/>
      <protection locked="0"/>
    </xf>
    <xf numFmtId="0" fontId="2" fillId="5" borderId="2" xfId="0" applyFont="1" applyFill="1" applyBorder="1" applyAlignment="1" applyProtection="1">
      <alignment horizontal="center" shrinkToFit="1"/>
      <protection locked="0"/>
    </xf>
    <xf numFmtId="0" fontId="2" fillId="5" borderId="6" xfId="0" applyFont="1" applyFill="1" applyBorder="1" applyAlignment="1" applyProtection="1">
      <alignment horizontal="center" shrinkToFit="1"/>
      <protection locked="0"/>
    </xf>
    <xf numFmtId="0" fontId="2" fillId="5" borderId="16" xfId="0" applyFont="1" applyFill="1" applyBorder="1" applyAlignment="1" applyProtection="1">
      <alignment horizontal="left" vertical="top" wrapText="1" shrinkToFit="1"/>
      <protection locked="0"/>
    </xf>
    <xf numFmtId="0" fontId="2" fillId="5" borderId="4" xfId="0" applyFont="1" applyFill="1" applyBorder="1" applyAlignment="1" applyProtection="1">
      <alignment horizontal="left" vertical="top" wrapText="1" shrinkToFit="1"/>
      <protection locked="0"/>
    </xf>
    <xf numFmtId="0" fontId="2" fillId="5" borderId="11" xfId="0" applyFont="1" applyFill="1" applyBorder="1" applyAlignment="1" applyProtection="1">
      <alignment horizontal="left" vertical="top" wrapText="1" shrinkToFit="1"/>
      <protection locked="0"/>
    </xf>
    <xf numFmtId="0" fontId="2" fillId="5" borderId="12" xfId="0" applyFont="1" applyFill="1" applyBorder="1" applyAlignment="1" applyProtection="1">
      <alignment horizontal="left" vertical="top" wrapText="1" shrinkToFit="1"/>
      <protection locked="0"/>
    </xf>
    <xf numFmtId="0" fontId="2" fillId="5" borderId="1" xfId="0" applyFont="1" applyFill="1" applyBorder="1" applyAlignment="1" applyProtection="1">
      <alignment horizontal="left" vertical="top" wrapText="1" shrinkToFit="1"/>
      <protection locked="0"/>
    </xf>
    <xf numFmtId="0" fontId="2" fillId="5" borderId="9" xfId="0" applyFont="1" applyFill="1" applyBorder="1" applyAlignment="1" applyProtection="1">
      <alignment horizontal="left" vertical="top" wrapText="1" shrinkToFit="1"/>
      <protection locked="0"/>
    </xf>
    <xf numFmtId="0" fontId="2" fillId="0" borderId="16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2" fillId="0" borderId="11" xfId="0" applyFont="1" applyFill="1" applyBorder="1" applyAlignment="1">
      <alignment horizontal="right" vertical="center" wrapText="1"/>
    </xf>
    <xf numFmtId="0" fontId="2" fillId="0" borderId="15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2" fillId="0" borderId="10" xfId="0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3" fillId="5" borderId="5" xfId="0" applyNumberFormat="1" applyFont="1" applyFill="1" applyBorder="1" applyAlignment="1" applyProtection="1">
      <alignment horizontal="center"/>
      <protection locked="0"/>
    </xf>
    <xf numFmtId="164" fontId="3" fillId="5" borderId="2" xfId="0" applyNumberFormat="1" applyFont="1" applyFill="1" applyBorder="1" applyAlignment="1" applyProtection="1">
      <alignment horizontal="center"/>
      <protection locked="0"/>
    </xf>
    <xf numFmtId="164" fontId="3" fillId="5" borderId="6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 wrapText="1"/>
    </xf>
    <xf numFmtId="41" fontId="3" fillId="5" borderId="3" xfId="0" applyNumberFormat="1" applyFont="1" applyFill="1" applyBorder="1" applyAlignment="1" applyProtection="1">
      <protection locked="0"/>
    </xf>
    <xf numFmtId="0" fontId="2" fillId="0" borderId="1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44" fontId="2" fillId="5" borderId="14" xfId="0" applyNumberFormat="1" applyFont="1" applyFill="1" applyBorder="1" applyAlignment="1" applyProtection="1">
      <alignment horizontal="center" vertical="center"/>
      <protection locked="0"/>
    </xf>
    <xf numFmtId="44" fontId="2" fillId="5" borderId="13" xfId="0" applyNumberFormat="1" applyFont="1" applyFill="1" applyBorder="1" applyAlignment="1" applyProtection="1">
      <alignment horizontal="center" vertical="center"/>
      <protection locked="0"/>
    </xf>
    <xf numFmtId="44" fontId="2" fillId="0" borderId="5" xfId="0" applyNumberFormat="1" applyFont="1" applyBorder="1"/>
    <xf numFmtId="44" fontId="2" fillId="0" borderId="6" xfId="0" applyNumberFormat="1" applyFont="1" applyBorder="1"/>
    <xf numFmtId="0" fontId="2" fillId="4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43" fontId="3" fillId="7" borderId="3" xfId="1" applyFont="1" applyFill="1" applyBorder="1" applyAlignment="1"/>
    <xf numFmtId="44" fontId="2" fillId="7" borderId="17" xfId="2" applyFont="1" applyFill="1" applyBorder="1" applyAlignment="1"/>
    <xf numFmtId="44" fontId="2" fillId="6" borderId="17" xfId="2" applyNumberFormat="1" applyFont="1" applyFill="1" applyBorder="1" applyAlignment="1"/>
    <xf numFmtId="0" fontId="2" fillId="6" borderId="16" xfId="0" applyFont="1" applyFill="1" applyBorder="1" applyAlignment="1">
      <alignment horizontal="center" wrapText="1"/>
    </xf>
    <xf numFmtId="0" fontId="2" fillId="6" borderId="11" xfId="0" applyFont="1" applyFill="1" applyBorder="1" applyAlignment="1">
      <alignment horizontal="center" wrapText="1"/>
    </xf>
    <xf numFmtId="0" fontId="0" fillId="6" borderId="12" xfId="0" applyFill="1" applyBorder="1" applyAlignment="1">
      <alignment horizontal="center" wrapText="1"/>
    </xf>
    <xf numFmtId="0" fontId="0" fillId="6" borderId="9" xfId="0" applyFill="1" applyBorder="1" applyAlignment="1">
      <alignment horizontal="center" wrapText="1"/>
    </xf>
    <xf numFmtId="0" fontId="15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wrapText="1"/>
    </xf>
    <xf numFmtId="0" fontId="0" fillId="6" borderId="13" xfId="0" applyFill="1" applyBorder="1" applyAlignment="1">
      <alignment horizontal="center" wrapText="1"/>
    </xf>
    <xf numFmtId="44" fontId="2" fillId="0" borderId="17" xfId="2" applyFont="1" applyFill="1" applyBorder="1" applyAlignment="1"/>
    <xf numFmtId="44" fontId="3" fillId="6" borderId="5" xfId="0" applyNumberFormat="1" applyFont="1" applyFill="1" applyBorder="1" applyAlignment="1">
      <alignment horizontal="center"/>
    </xf>
    <xf numFmtId="44" fontId="3" fillId="6" borderId="6" xfId="0" applyNumberFormat="1" applyFont="1" applyFill="1" applyBorder="1" applyAlignment="1">
      <alignment horizontal="center"/>
    </xf>
    <xf numFmtId="44" fontId="2" fillId="0" borderId="18" xfId="0" applyNumberFormat="1" applyFont="1" applyFill="1" applyBorder="1"/>
    <xf numFmtId="44" fontId="2" fillId="0" borderId="20" xfId="0" applyNumberFormat="1" applyFont="1" applyFill="1" applyBorder="1"/>
    <xf numFmtId="41" fontId="3" fillId="0" borderId="5" xfId="0" applyNumberFormat="1" applyFont="1" applyBorder="1" applyAlignment="1">
      <alignment horizontal="center"/>
    </xf>
    <xf numFmtId="41" fontId="3" fillId="0" borderId="6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44" fontId="2" fillId="0" borderId="19" xfId="0" applyNumberFormat="1" applyFont="1" applyFill="1" applyBorder="1"/>
    <xf numFmtId="0" fontId="3" fillId="0" borderId="0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Border="1" applyProtection="1"/>
    <xf numFmtId="0" fontId="3" fillId="0" borderId="0" xfId="0" applyFont="1" applyBorder="1" applyAlignment="1" applyProtection="1">
      <alignment horizontal="left"/>
    </xf>
  </cellXfs>
  <cellStyles count="4">
    <cellStyle name="Comma" xfId="1" builtinId="3"/>
    <cellStyle name="Comma 2" xfId="3" xr:uid="{00000000-0005-0000-0000-000001000000}"/>
    <cellStyle name="Currency" xfId="2" builtinId="4"/>
    <cellStyle name="Normal" xfId="0" builtinId="0"/>
  </cellStyles>
  <dxfs count="39"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&quot;$&quot;#,##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7CF8D8"/>
      <color rgb="FF47F399"/>
      <color rgb="FF5757FF"/>
      <color rgb="FF2DFF8C"/>
      <color rgb="FF0066FF"/>
      <color rgb="FFFF6D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38101</xdr:colOff>
      <xdr:row>0</xdr:row>
      <xdr:rowOff>57151</xdr:rowOff>
    </xdr:from>
    <xdr:ext cx="714323" cy="726341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57151"/>
          <a:ext cx="714323" cy="72634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71207</xdr:colOff>
      <xdr:row>61</xdr:row>
      <xdr:rowOff>19115</xdr:rowOff>
    </xdr:from>
    <xdr:ext cx="732515" cy="744839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07" y="9842565"/>
          <a:ext cx="732515" cy="7448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33107</xdr:colOff>
      <xdr:row>113</xdr:row>
      <xdr:rowOff>57215</xdr:rowOff>
    </xdr:from>
    <xdr:ext cx="720986" cy="733116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07" y="19627915"/>
          <a:ext cx="720986" cy="73311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epartmentName" displayName="DepartmentName" ref="A2:A48" totalsRowShown="0" headerRowDxfId="36" dataDxfId="34" headerRowBorderDxfId="35" tableBorderDxfId="33">
  <autoFilter ref="A2:A48" xr:uid="{00000000-0009-0000-0100-000001000000}"/>
  <sortState xmlns:xlrd2="http://schemas.microsoft.com/office/spreadsheetml/2017/richdata2" ref="A3:A42">
    <sortCondition ref="A3:A42"/>
  </sortState>
  <tableColumns count="1">
    <tableColumn id="1" xr3:uid="{00000000-0010-0000-0000-000001000000}" name="Department Name" dataDxfId="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J2:K56" totalsRowShown="0" headerRowDxfId="31" dataDxfId="30">
  <autoFilter ref="J2:K56" xr:uid="{00000000-0009-0000-0100-000004000000}"/>
  <tableColumns count="2">
    <tableColumn id="1" xr3:uid="{00000000-0010-0000-0100-000001000000}" name="State" dataDxfId="29"/>
    <tableColumn id="3" xr3:uid="{00000000-0010-0000-0100-000003000000}" name="Postal Code" dataDxfId="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F2:F6" totalsRowShown="0" headerRowDxfId="27" dataDxfId="25" headerRowBorderDxfId="26">
  <autoFilter ref="F2:F6" xr:uid="{00000000-0009-0000-0100-000005000000}"/>
  <tableColumns count="1">
    <tableColumn id="1" xr3:uid="{00000000-0010-0000-0200-000001000000}" name="Payment Methods" dataDxfId="2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H2:H4" totalsRowShown="0" headerRowDxfId="23" dataDxfId="21" headerRowBorderDxfId="22">
  <autoFilter ref="H2:H4" xr:uid="{00000000-0009-0000-0100-000006000000}"/>
  <tableColumns count="1">
    <tableColumn id="1" xr3:uid="{00000000-0010-0000-0300-000001000000}" name="Standard Rate" dataDxfId="2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Table7" displayName="Table7" ref="M2:T298" totalsRowShown="0" headerRowDxfId="19" dataDxfId="18">
  <autoFilter ref="M2:T298" xr:uid="{00000000-0009-0000-0100-000007000000}"/>
  <tableColumns count="8">
    <tableColumn id="1" xr3:uid="{00000000-0010-0000-0400-000001000000}" name="State" dataDxfId="17"/>
    <tableColumn id="2" xr3:uid="{00000000-0010-0000-0400-000002000000}" name="City" dataDxfId="16"/>
    <tableColumn id="3" xr3:uid="{00000000-0010-0000-0400-000003000000}" name="County" dataDxfId="15"/>
    <tableColumn id="4" xr3:uid="{00000000-0010-0000-0400-000004000000}" name="Meals + Incidental Expenses" dataDxfId="14"/>
    <tableColumn id="5" xr3:uid="{00000000-0010-0000-0400-000005000000}" name="Total Meal Allowance" dataDxfId="13"/>
    <tableColumn id="6" xr3:uid="{00000000-0010-0000-0400-000006000000}" name="Column1" dataDxfId="12"/>
    <tableColumn id="7" xr3:uid="{00000000-0010-0000-0400-000007000000}" name="Column2" dataDxfId="11"/>
    <tableColumn id="8" xr3:uid="{00000000-0010-0000-0400-000008000000}" name="Column3" dataDxfId="1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F8:F15" totalsRowShown="0" headerRowDxfId="9" dataDxfId="8">
  <autoFilter ref="F8:F15" xr:uid="{00000000-0009-0000-0100-000002000000}"/>
  <tableColumns count="1">
    <tableColumn id="1" xr3:uid="{00000000-0010-0000-0500-000001000000}" name="Miscellaneous Expenses" dataDxfId="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7104" displayName="Table7104" ref="A3:D300" totalsRowShown="0" headerRowDxfId="6" dataDxfId="5" tableBorderDxfId="4">
  <autoFilter ref="A3:D300" xr:uid="{00000000-0009-0000-0100-000003000000}"/>
  <tableColumns count="4">
    <tableColumn id="1" xr3:uid="{00000000-0010-0000-0600-000001000000}" name="State" dataDxfId="3"/>
    <tableColumn id="2" xr3:uid="{00000000-0010-0000-0600-000002000000}" name="City" dataDxfId="2"/>
    <tableColumn id="3" xr3:uid="{00000000-0010-0000-0600-000003000000}" name="County" dataDxfId="1"/>
    <tableColumn id="5" xr3:uid="{00000000-0010-0000-0600-000005000000}" name="Total Meal Allow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CF8D8"/>
    <pageSetUpPr fitToPage="1"/>
  </sheetPr>
  <dimension ref="A1:AD161"/>
  <sheetViews>
    <sheetView showGridLines="0" tabSelected="1" zoomScaleNormal="100" zoomScaleSheetLayoutView="100" workbookViewId="0">
      <selection activeCell="A7" sqref="A7:C7"/>
    </sheetView>
  </sheetViews>
  <sheetFormatPr defaultColWidth="8.88671875" defaultRowHeight="13.8" x14ac:dyDescent="0.3"/>
  <cols>
    <col min="1" max="1" width="9.6640625" style="99" customWidth="1"/>
    <col min="2" max="2" width="11.6640625" style="99" customWidth="1"/>
    <col min="3" max="3" width="11.109375" style="99" customWidth="1"/>
    <col min="4" max="4" width="1.6640625" style="99" customWidth="1"/>
    <col min="5" max="5" width="10" style="99" customWidth="1"/>
    <col min="6" max="6" width="11.109375" style="99" customWidth="1"/>
    <col min="7" max="7" width="10" style="99" customWidth="1"/>
    <col min="8" max="8" width="1.6640625" style="99" customWidth="1"/>
    <col min="9" max="9" width="11.109375" style="99" customWidth="1"/>
    <col min="10" max="10" width="1.6640625" style="99" customWidth="1"/>
    <col min="11" max="11" width="8.88671875" style="99"/>
    <col min="12" max="12" width="11.109375" style="99" customWidth="1"/>
    <col min="13" max="22" width="8.88671875" style="100"/>
    <col min="23" max="23" width="15.44140625" style="100" bestFit="1" customWidth="1"/>
    <col min="24" max="24" width="3.6640625" style="100" customWidth="1"/>
    <col min="25" max="26" width="8.88671875" style="100"/>
    <col min="27" max="27" width="14.109375" style="99" bestFit="1" customWidth="1"/>
    <col min="28" max="28" width="29.33203125" style="99" customWidth="1"/>
    <col min="29" max="29" width="37.88671875" style="99" customWidth="1"/>
    <col min="30" max="30" width="13.109375" style="99" customWidth="1"/>
    <col min="31" max="16384" width="8.88671875" style="100"/>
  </cols>
  <sheetData>
    <row r="1" spans="1:25" s="99" customForma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W1" s="100"/>
      <c r="X1" s="100"/>
      <c r="Y1" s="100"/>
    </row>
    <row r="2" spans="1:25" s="99" customFormat="1" ht="15.6" x14ac:dyDescent="0.3">
      <c r="A2" s="312" t="s">
        <v>126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W2" s="100"/>
      <c r="X2" s="100"/>
      <c r="Y2" s="100"/>
    </row>
    <row r="3" spans="1:25" s="99" customFormat="1" ht="15.6" x14ac:dyDescent="0.3">
      <c r="A3" s="312" t="s">
        <v>792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W3" s="100"/>
      <c r="X3" s="100"/>
      <c r="Y3" s="100"/>
    </row>
    <row r="4" spans="1:25" s="99" customFormat="1" ht="15.6" x14ac:dyDescent="0.3">
      <c r="A4" s="265">
        <f ca="1">TODAY()</f>
        <v>45936</v>
      </c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</row>
    <row r="5" spans="1:25" s="99" customFormat="1" ht="6" customHeight="1" x14ac:dyDescent="0.3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</row>
    <row r="6" spans="1:25" s="99" customFormat="1" x14ac:dyDescent="0.3">
      <c r="A6" s="313" t="s">
        <v>0</v>
      </c>
      <c r="B6" s="313"/>
      <c r="C6" s="313"/>
      <c r="D6" s="1"/>
      <c r="E6" s="313" t="s">
        <v>1</v>
      </c>
      <c r="F6" s="313"/>
      <c r="G6" s="313"/>
      <c r="H6" s="2"/>
      <c r="I6" s="38" t="s">
        <v>2</v>
      </c>
      <c r="J6" s="2"/>
      <c r="K6" s="291" t="s">
        <v>132</v>
      </c>
      <c r="L6" s="291"/>
    </row>
    <row r="7" spans="1:25" s="99" customFormat="1" x14ac:dyDescent="0.3">
      <c r="A7" s="294"/>
      <c r="B7" s="295"/>
      <c r="C7" s="296"/>
      <c r="D7" s="45"/>
      <c r="E7" s="294"/>
      <c r="F7" s="295"/>
      <c r="G7" s="296"/>
      <c r="H7" s="3"/>
      <c r="I7" s="92"/>
      <c r="J7" s="2"/>
      <c r="K7" s="289"/>
      <c r="L7" s="290"/>
    </row>
    <row r="8" spans="1:25" s="99" customFormat="1" x14ac:dyDescent="0.3">
      <c r="A8" s="291" t="s">
        <v>3</v>
      </c>
      <c r="B8" s="291"/>
      <c r="C8" s="291"/>
      <c r="D8" s="291"/>
      <c r="E8" s="291"/>
      <c r="F8" s="2"/>
      <c r="G8" s="292" t="s">
        <v>4</v>
      </c>
      <c r="H8" s="292"/>
      <c r="I8" s="292"/>
      <c r="J8" s="292"/>
      <c r="K8" s="292"/>
      <c r="L8" s="292"/>
    </row>
    <row r="9" spans="1:25" s="99" customFormat="1" x14ac:dyDescent="0.3">
      <c r="A9" s="200"/>
      <c r="B9" s="293"/>
      <c r="C9" s="293"/>
      <c r="D9" s="293"/>
      <c r="E9" s="201"/>
      <c r="F9" s="2"/>
      <c r="G9" s="294"/>
      <c r="H9" s="295"/>
      <c r="I9" s="295"/>
      <c r="J9" s="295"/>
      <c r="K9" s="295"/>
      <c r="L9" s="296"/>
    </row>
    <row r="10" spans="1:25" s="99" customFormat="1" ht="6" customHeight="1" x14ac:dyDescent="0.3">
      <c r="A10" s="4"/>
      <c r="B10" s="4"/>
      <c r="C10" s="4"/>
      <c r="D10" s="3"/>
      <c r="E10" s="3"/>
      <c r="F10" s="3"/>
      <c r="G10" s="3"/>
      <c r="H10" s="3"/>
      <c r="I10" s="2"/>
      <c r="J10" s="2"/>
      <c r="K10" s="2"/>
      <c r="L10" s="2"/>
    </row>
    <row r="11" spans="1:25" s="99" customFormat="1" ht="14.4" customHeight="1" x14ac:dyDescent="0.3">
      <c r="A11" s="4"/>
      <c r="B11" s="36" t="s">
        <v>125</v>
      </c>
      <c r="C11" s="200"/>
      <c r="D11" s="293"/>
      <c r="E11" s="293"/>
      <c r="F11" s="293"/>
      <c r="G11" s="293"/>
      <c r="H11" s="293"/>
      <c r="I11" s="201"/>
      <c r="J11" s="2"/>
      <c r="K11" s="2"/>
      <c r="L11" s="2"/>
    </row>
    <row r="12" spans="1:25" s="99" customFormat="1" ht="6.45" customHeight="1" x14ac:dyDescent="0.3">
      <c r="A12" s="4"/>
      <c r="B12" s="5"/>
      <c r="C12" s="4"/>
      <c r="D12" s="3"/>
      <c r="E12" s="3"/>
      <c r="F12" s="3"/>
      <c r="G12" s="3"/>
      <c r="H12" s="3"/>
      <c r="I12" s="2"/>
      <c r="J12" s="2"/>
      <c r="K12" s="2"/>
      <c r="L12" s="2"/>
    </row>
    <row r="13" spans="1:25" s="99" customFormat="1" x14ac:dyDescent="0.3">
      <c r="A13" s="2"/>
      <c r="B13" s="36" t="s">
        <v>123</v>
      </c>
      <c r="C13" s="200"/>
      <c r="D13" s="293"/>
      <c r="E13" s="293"/>
      <c r="F13" s="293"/>
      <c r="G13" s="293"/>
      <c r="H13" s="293"/>
      <c r="I13" s="201"/>
      <c r="J13" s="2"/>
      <c r="K13" s="2"/>
      <c r="L13" s="2"/>
    </row>
    <row r="14" spans="1:25" s="99" customFormat="1" ht="6.45" customHeight="1" x14ac:dyDescent="0.3">
      <c r="A14" s="2"/>
      <c r="B14" s="36"/>
      <c r="C14" s="4"/>
      <c r="D14" s="3"/>
      <c r="E14" s="3"/>
      <c r="F14" s="3"/>
      <c r="G14" s="3"/>
      <c r="H14" s="3"/>
      <c r="I14" s="2"/>
      <c r="J14" s="2"/>
      <c r="K14" s="1"/>
      <c r="L14" s="2"/>
    </row>
    <row r="15" spans="1:25" s="99" customFormat="1" x14ac:dyDescent="0.3">
      <c r="A15" s="2"/>
      <c r="B15" s="36" t="s">
        <v>124</v>
      </c>
      <c r="C15" s="314"/>
      <c r="D15" s="315"/>
      <c r="E15" s="316"/>
      <c r="F15" s="6" t="s">
        <v>127</v>
      </c>
      <c r="G15" s="314"/>
      <c r="H15" s="315"/>
      <c r="I15" s="316"/>
      <c r="J15" s="2"/>
      <c r="K15" s="2"/>
      <c r="L15" s="2"/>
      <c r="R15" s="100"/>
    </row>
    <row r="16" spans="1:25" s="99" customFormat="1" ht="6.45" customHeight="1" x14ac:dyDescent="0.3">
      <c r="A16" s="4"/>
      <c r="B16" s="5"/>
      <c r="C16" s="4"/>
      <c r="D16" s="3"/>
      <c r="E16" s="3"/>
      <c r="F16" s="3"/>
      <c r="G16" s="3"/>
      <c r="H16" s="3"/>
      <c r="I16" s="2"/>
      <c r="J16" s="2"/>
      <c r="K16" s="2"/>
      <c r="L16" s="2"/>
    </row>
    <row r="17" spans="1:12" s="99" customFormat="1" x14ac:dyDescent="0.3">
      <c r="A17" s="2"/>
      <c r="B17" s="183" t="s">
        <v>920</v>
      </c>
      <c r="C17" s="211" t="s">
        <v>918</v>
      </c>
      <c r="D17" s="212"/>
      <c r="E17" s="213"/>
      <c r="F17" s="134"/>
      <c r="G17" s="134"/>
      <c r="H17" s="186"/>
      <c r="I17" s="187" t="s">
        <v>924</v>
      </c>
      <c r="J17" s="297"/>
      <c r="K17" s="298"/>
      <c r="L17" s="299"/>
    </row>
    <row r="18" spans="1:12" s="99" customFormat="1" ht="6.45" customHeight="1" x14ac:dyDescent="0.3">
      <c r="A18" s="2"/>
      <c r="B18" s="183"/>
      <c r="C18" s="4"/>
      <c r="D18" s="3"/>
      <c r="E18" s="3"/>
      <c r="F18" s="3"/>
      <c r="G18" s="3"/>
      <c r="H18" s="3"/>
      <c r="I18" s="2"/>
      <c r="J18" s="2"/>
      <c r="K18" s="1"/>
      <c r="L18" s="2"/>
    </row>
    <row r="19" spans="1:12" s="99" customFormat="1" ht="6.45" customHeight="1" x14ac:dyDescent="0.3">
      <c r="A19" s="2"/>
      <c r="B19" s="183"/>
      <c r="C19" s="4"/>
      <c r="D19" s="3"/>
      <c r="E19" s="3"/>
      <c r="F19" s="3"/>
      <c r="G19" s="3"/>
      <c r="H19" s="3"/>
      <c r="I19" s="2"/>
      <c r="J19" s="2"/>
      <c r="K19" s="1"/>
      <c r="L19" s="2"/>
    </row>
    <row r="20" spans="1:12" s="99" customFormat="1" x14ac:dyDescent="0.3">
      <c r="A20" s="125" t="s">
        <v>784</v>
      </c>
      <c r="B20" s="118"/>
      <c r="C20" s="118"/>
      <c r="D20" s="118"/>
      <c r="E20" s="118"/>
      <c r="F20" s="118" t="s">
        <v>734</v>
      </c>
      <c r="G20" s="118"/>
      <c r="H20" s="118"/>
      <c r="I20" s="118"/>
      <c r="J20" s="118"/>
      <c r="K20" s="118"/>
      <c r="L20" s="119"/>
    </row>
    <row r="21" spans="1:12" s="99" customFormat="1" x14ac:dyDescent="0.3">
      <c r="A21" s="214" t="s">
        <v>131</v>
      </c>
      <c r="B21" s="215"/>
      <c r="C21" s="215"/>
      <c r="D21" s="215"/>
      <c r="E21" s="215"/>
      <c r="F21" s="215"/>
      <c r="G21" s="215"/>
      <c r="H21" s="215"/>
      <c r="I21" s="215"/>
      <c r="J21" s="215"/>
      <c r="K21" s="216"/>
      <c r="L21" s="199">
        <v>0.7</v>
      </c>
    </row>
    <row r="22" spans="1:12" s="99" customFormat="1" ht="27.6" x14ac:dyDescent="0.3">
      <c r="A22" s="83" t="s">
        <v>117</v>
      </c>
      <c r="B22" s="319" t="s">
        <v>129</v>
      </c>
      <c r="C22" s="320"/>
      <c r="D22" s="319" t="s">
        <v>130</v>
      </c>
      <c r="E22" s="313"/>
      <c r="F22" s="320"/>
      <c r="G22" s="317" t="s">
        <v>118</v>
      </c>
      <c r="H22" s="317"/>
      <c r="I22" s="37" t="s">
        <v>720</v>
      </c>
      <c r="J22" s="317" t="s">
        <v>119</v>
      </c>
      <c r="K22" s="317"/>
      <c r="L22" s="75" t="s">
        <v>759</v>
      </c>
    </row>
    <row r="23" spans="1:12" s="99" customFormat="1" x14ac:dyDescent="0.3">
      <c r="A23" s="93"/>
      <c r="B23" s="200"/>
      <c r="C23" s="201"/>
      <c r="D23" s="200"/>
      <c r="E23" s="293"/>
      <c r="F23" s="201"/>
      <c r="G23" s="318">
        <v>0</v>
      </c>
      <c r="H23" s="318"/>
      <c r="I23" s="106">
        <v>0</v>
      </c>
      <c r="J23" s="228">
        <f>IFERROR(IF(I23-G23&lt;0,0,IF(G23&lt;0,0,I23-G23)),0)</f>
        <v>0</v>
      </c>
      <c r="K23" s="228"/>
      <c r="L23" s="82">
        <f>IFERROR(ROUND(IF(J23*$L$21&lt;0,0,J23*$L$21),2),0)</f>
        <v>0</v>
      </c>
    </row>
    <row r="24" spans="1:12" s="99" customFormat="1" x14ac:dyDescent="0.3">
      <c r="A24" s="93"/>
      <c r="B24" s="200"/>
      <c r="C24" s="201"/>
      <c r="D24" s="200"/>
      <c r="E24" s="293"/>
      <c r="F24" s="201"/>
      <c r="G24" s="318">
        <v>0</v>
      </c>
      <c r="H24" s="318"/>
      <c r="I24" s="106">
        <v>0</v>
      </c>
      <c r="J24" s="228">
        <f t="shared" ref="J24:J31" si="0">IFERROR(IF(I24-G24&lt;0,0,IF(G24&lt;0,0,I24-G24)),0)</f>
        <v>0</v>
      </c>
      <c r="K24" s="228"/>
      <c r="L24" s="60">
        <f t="shared" ref="L24:L31" si="1">ROUND(IF(J24*$L$21&lt;0,0,J24*$L$21),2)</f>
        <v>0</v>
      </c>
    </row>
    <row r="25" spans="1:12" s="99" customFormat="1" x14ac:dyDescent="0.3">
      <c r="A25" s="93"/>
      <c r="B25" s="200"/>
      <c r="C25" s="201"/>
      <c r="D25" s="200"/>
      <c r="E25" s="293"/>
      <c r="F25" s="201"/>
      <c r="G25" s="226">
        <v>0</v>
      </c>
      <c r="H25" s="227"/>
      <c r="I25" s="106">
        <v>0</v>
      </c>
      <c r="J25" s="228">
        <f t="shared" si="0"/>
        <v>0</v>
      </c>
      <c r="K25" s="228"/>
      <c r="L25" s="60">
        <f t="shared" si="1"/>
        <v>0</v>
      </c>
    </row>
    <row r="26" spans="1:12" s="99" customFormat="1" x14ac:dyDescent="0.3">
      <c r="A26" s="93"/>
      <c r="B26" s="200"/>
      <c r="C26" s="201"/>
      <c r="D26" s="200"/>
      <c r="E26" s="293"/>
      <c r="F26" s="201"/>
      <c r="G26" s="226">
        <v>0</v>
      </c>
      <c r="H26" s="227"/>
      <c r="I26" s="106">
        <v>0</v>
      </c>
      <c r="J26" s="228">
        <f t="shared" si="0"/>
        <v>0</v>
      </c>
      <c r="K26" s="228"/>
      <c r="L26" s="60">
        <f t="shared" si="1"/>
        <v>0</v>
      </c>
    </row>
    <row r="27" spans="1:12" s="99" customFormat="1" x14ac:dyDescent="0.3">
      <c r="A27" s="93"/>
      <c r="B27" s="200"/>
      <c r="C27" s="201"/>
      <c r="D27" s="200"/>
      <c r="E27" s="293"/>
      <c r="F27" s="201"/>
      <c r="G27" s="226">
        <v>0</v>
      </c>
      <c r="H27" s="227"/>
      <c r="I27" s="106">
        <v>0</v>
      </c>
      <c r="J27" s="228">
        <f t="shared" si="0"/>
        <v>0</v>
      </c>
      <c r="K27" s="228"/>
      <c r="L27" s="60">
        <f t="shared" si="1"/>
        <v>0</v>
      </c>
    </row>
    <row r="28" spans="1:12" s="99" customFormat="1" x14ac:dyDescent="0.3">
      <c r="A28" s="93"/>
      <c r="B28" s="200"/>
      <c r="C28" s="201"/>
      <c r="D28" s="200"/>
      <c r="E28" s="293"/>
      <c r="F28" s="201"/>
      <c r="G28" s="226">
        <v>0</v>
      </c>
      <c r="H28" s="227"/>
      <c r="I28" s="106">
        <v>0</v>
      </c>
      <c r="J28" s="228">
        <f t="shared" si="0"/>
        <v>0</v>
      </c>
      <c r="K28" s="228"/>
      <c r="L28" s="60">
        <f t="shared" si="1"/>
        <v>0</v>
      </c>
    </row>
    <row r="29" spans="1:12" s="99" customFormat="1" x14ac:dyDescent="0.3">
      <c r="A29" s="93"/>
      <c r="B29" s="200"/>
      <c r="C29" s="201"/>
      <c r="D29" s="200"/>
      <c r="E29" s="293"/>
      <c r="F29" s="201"/>
      <c r="G29" s="226">
        <v>0</v>
      </c>
      <c r="H29" s="227"/>
      <c r="I29" s="106">
        <v>0</v>
      </c>
      <c r="J29" s="228">
        <f t="shared" si="0"/>
        <v>0</v>
      </c>
      <c r="K29" s="228"/>
      <c r="L29" s="60">
        <f t="shared" si="1"/>
        <v>0</v>
      </c>
    </row>
    <row r="30" spans="1:12" s="99" customFormat="1" x14ac:dyDescent="0.3">
      <c r="A30" s="93"/>
      <c r="B30" s="200"/>
      <c r="C30" s="201"/>
      <c r="D30" s="200"/>
      <c r="E30" s="293"/>
      <c r="F30" s="201"/>
      <c r="G30" s="226">
        <v>0</v>
      </c>
      <c r="H30" s="227"/>
      <c r="I30" s="106">
        <v>0</v>
      </c>
      <c r="J30" s="228">
        <f t="shared" si="0"/>
        <v>0</v>
      </c>
      <c r="K30" s="228"/>
      <c r="L30" s="60">
        <f t="shared" si="1"/>
        <v>0</v>
      </c>
    </row>
    <row r="31" spans="1:12" s="99" customFormat="1" x14ac:dyDescent="0.3">
      <c r="A31" s="93"/>
      <c r="B31" s="200"/>
      <c r="C31" s="201"/>
      <c r="D31" s="200"/>
      <c r="E31" s="293"/>
      <c r="F31" s="201"/>
      <c r="G31" s="226">
        <v>0</v>
      </c>
      <c r="H31" s="227"/>
      <c r="I31" s="106">
        <v>0</v>
      </c>
      <c r="J31" s="228">
        <f t="shared" si="0"/>
        <v>0</v>
      </c>
      <c r="K31" s="228"/>
      <c r="L31" s="60">
        <f t="shared" si="1"/>
        <v>0</v>
      </c>
    </row>
    <row r="32" spans="1:12" s="99" customFormat="1" ht="14.4" thickBot="1" x14ac:dyDescent="0.35">
      <c r="A32" s="17"/>
      <c r="B32" s="43"/>
      <c r="C32" s="17"/>
      <c r="D32" s="271"/>
      <c r="E32" s="271"/>
      <c r="F32" s="271"/>
      <c r="G32" s="8"/>
      <c r="H32" s="9"/>
      <c r="I32" s="14" t="s">
        <v>114</v>
      </c>
      <c r="J32" s="269">
        <f>SUM(J23:J31)</f>
        <v>0</v>
      </c>
      <c r="K32" s="270"/>
      <c r="L32" s="50">
        <f>SUM(L23:L31)</f>
        <v>0</v>
      </c>
    </row>
    <row r="33" spans="1:12" s="99" customFormat="1" ht="14.4" thickTop="1" x14ac:dyDescent="0.3">
      <c r="A33" s="8"/>
      <c r="B33" s="2"/>
      <c r="C33" s="2"/>
      <c r="D33" s="2"/>
      <c r="E33" s="2"/>
      <c r="F33" s="2"/>
      <c r="G33" s="2"/>
      <c r="H33" s="9"/>
      <c r="I33" s="9"/>
      <c r="J33" s="36"/>
      <c r="K33" s="36"/>
      <c r="L33" s="51"/>
    </row>
    <row r="34" spans="1:12" s="99" customFormat="1" x14ac:dyDescent="0.3">
      <c r="A34" s="125" t="s">
        <v>785</v>
      </c>
      <c r="B34" s="118"/>
      <c r="C34" s="118"/>
      <c r="D34" s="118"/>
      <c r="E34" s="118"/>
      <c r="F34" s="118" t="s">
        <v>735</v>
      </c>
      <c r="G34" s="118"/>
      <c r="H34" s="118"/>
      <c r="I34" s="118"/>
      <c r="J34" s="118"/>
      <c r="K34" s="118"/>
      <c r="L34" s="119"/>
    </row>
    <row r="35" spans="1:12" s="99" customFormat="1" x14ac:dyDescent="0.3">
      <c r="A35" s="217" t="s">
        <v>849</v>
      </c>
      <c r="B35" s="218"/>
      <c r="C35" s="218"/>
      <c r="D35" s="218"/>
      <c r="E35" s="218"/>
      <c r="F35" s="218"/>
      <c r="G35" s="218"/>
      <c r="H35" s="218"/>
      <c r="I35" s="218"/>
      <c r="J35" s="218"/>
      <c r="K35" s="219"/>
      <c r="L35" s="46">
        <f t="array" ref="L35">IF(OR(G45="",B45=""),63,IFERROR(INDEX(Table7[],MATCH(B45&amp;G45,Table7[State]&amp;Table7[County],0),5),""))</f>
        <v>63</v>
      </c>
    </row>
    <row r="36" spans="1:12" s="99" customFormat="1" ht="6.6" customHeight="1" x14ac:dyDescent="0.3">
      <c r="A36" s="155"/>
      <c r="B36" s="156"/>
      <c r="C36" s="157"/>
      <c r="D36" s="157"/>
      <c r="E36" s="157"/>
      <c r="F36" s="158"/>
      <c r="G36" s="158"/>
      <c r="H36" s="158"/>
      <c r="I36" s="158"/>
      <c r="J36" s="158"/>
      <c r="K36" s="158"/>
      <c r="L36" s="159"/>
    </row>
    <row r="37" spans="1:12" s="99" customFormat="1" ht="13.2" customHeight="1" x14ac:dyDescent="0.3">
      <c r="A37" s="278" t="s">
        <v>848</v>
      </c>
      <c r="B37" s="279"/>
      <c r="C37" s="279"/>
      <c r="D37" s="279"/>
      <c r="E37" s="279"/>
      <c r="F37" s="279"/>
      <c r="G37" s="279"/>
      <c r="H37" s="279"/>
      <c r="I37" s="279"/>
      <c r="J37" s="279"/>
      <c r="K37" s="279"/>
      <c r="L37" s="280"/>
    </row>
    <row r="38" spans="1:12" s="99" customFormat="1" ht="13.2" customHeight="1" x14ac:dyDescent="0.3">
      <c r="A38" s="278"/>
      <c r="B38" s="279"/>
      <c r="C38" s="279"/>
      <c r="D38" s="279"/>
      <c r="E38" s="279"/>
      <c r="F38" s="279"/>
      <c r="G38" s="279"/>
      <c r="H38" s="279"/>
      <c r="I38" s="279"/>
      <c r="J38" s="279"/>
      <c r="K38" s="279"/>
      <c r="L38" s="280"/>
    </row>
    <row r="39" spans="1:12" s="99" customFormat="1" x14ac:dyDescent="0.3">
      <c r="A39" s="278"/>
      <c r="B39" s="279"/>
      <c r="C39" s="279"/>
      <c r="D39" s="279"/>
      <c r="E39" s="279"/>
      <c r="F39" s="279"/>
      <c r="G39" s="279"/>
      <c r="H39" s="279"/>
      <c r="I39" s="279"/>
      <c r="J39" s="279"/>
      <c r="K39" s="279"/>
      <c r="L39" s="280"/>
    </row>
    <row r="40" spans="1:12" s="99" customFormat="1" ht="6.45" customHeight="1" x14ac:dyDescent="0.3">
      <c r="A40" s="143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</row>
    <row r="41" spans="1:12" s="99" customFormat="1" x14ac:dyDescent="0.3">
      <c r="A41" s="275" t="s">
        <v>780</v>
      </c>
      <c r="B41" s="276"/>
      <c r="C41" s="276"/>
      <c r="D41" s="276"/>
      <c r="E41" s="276"/>
      <c r="F41" s="276"/>
      <c r="G41" s="276"/>
      <c r="H41" s="276"/>
      <c r="I41" s="276"/>
      <c r="J41" s="276"/>
      <c r="K41" s="276"/>
      <c r="L41" s="277"/>
    </row>
    <row r="42" spans="1:12" s="99" customFormat="1" x14ac:dyDescent="0.3">
      <c r="A42" s="275"/>
      <c r="B42" s="276"/>
      <c r="C42" s="276"/>
      <c r="D42" s="276"/>
      <c r="E42" s="276"/>
      <c r="F42" s="276"/>
      <c r="G42" s="276"/>
      <c r="H42" s="276"/>
      <c r="I42" s="276"/>
      <c r="J42" s="276"/>
      <c r="K42" s="276"/>
      <c r="L42" s="277"/>
    </row>
    <row r="43" spans="1:12" s="99" customFormat="1" x14ac:dyDescent="0.3">
      <c r="A43" s="275"/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7"/>
    </row>
    <row r="44" spans="1:12" s="99" customFormat="1" ht="6.45" customHeight="1" x14ac:dyDescent="0.3">
      <c r="A44" s="272"/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4"/>
    </row>
    <row r="45" spans="1:12" s="99" customFormat="1" ht="13.2" customHeight="1" x14ac:dyDescent="0.3">
      <c r="A45" s="44" t="s">
        <v>661</v>
      </c>
      <c r="B45" s="94"/>
      <c r="C45" s="285" t="s">
        <v>779</v>
      </c>
      <c r="D45" s="286"/>
      <c r="E45" s="286"/>
      <c r="F45" s="287"/>
      <c r="G45" s="300"/>
      <c r="H45" s="301"/>
      <c r="I45" s="301"/>
      <c r="J45" s="301"/>
      <c r="K45" s="302"/>
      <c r="L45" s="85"/>
    </row>
    <row r="46" spans="1:12" s="99" customFormat="1" x14ac:dyDescent="0.3">
      <c r="A46" s="115"/>
      <c r="B46" s="17"/>
      <c r="C46" s="146"/>
      <c r="D46" s="146"/>
      <c r="E46" s="146"/>
      <c r="F46" s="43"/>
      <c r="G46" s="303"/>
      <c r="H46" s="304"/>
      <c r="I46" s="304"/>
      <c r="J46" s="304"/>
      <c r="K46" s="305"/>
      <c r="L46" s="85"/>
    </row>
    <row r="47" spans="1:12" s="99" customFormat="1" ht="6.45" customHeight="1" x14ac:dyDescent="0.3">
      <c r="A47" s="160"/>
      <c r="B47" s="161"/>
      <c r="C47" s="161"/>
      <c r="D47" s="139"/>
      <c r="E47" s="139"/>
      <c r="F47" s="139"/>
      <c r="G47" s="161"/>
      <c r="H47" s="139"/>
      <c r="I47" s="139"/>
      <c r="J47" s="139"/>
      <c r="K47" s="139"/>
      <c r="L47" s="140"/>
    </row>
    <row r="48" spans="1:12" s="99" customFormat="1" ht="42.6" customHeight="1" x14ac:dyDescent="0.3">
      <c r="A48" s="81" t="s">
        <v>117</v>
      </c>
      <c r="B48" s="147" t="s">
        <v>136</v>
      </c>
      <c r="C48" s="148" t="s">
        <v>133</v>
      </c>
      <c r="D48" s="237" t="s">
        <v>134</v>
      </c>
      <c r="E48" s="239"/>
      <c r="F48" s="148" t="s">
        <v>135</v>
      </c>
      <c r="G48" s="255" t="s">
        <v>728</v>
      </c>
      <c r="H48" s="256"/>
      <c r="I48" s="136" t="s">
        <v>850</v>
      </c>
      <c r="J48" s="255" t="s">
        <v>851</v>
      </c>
      <c r="K48" s="256"/>
      <c r="L48" s="137" t="s">
        <v>759</v>
      </c>
    </row>
    <row r="49" spans="1:14" s="99" customFormat="1" x14ac:dyDescent="0.3">
      <c r="A49" s="93"/>
      <c r="B49" s="108"/>
      <c r="C49" s="95">
        <v>0</v>
      </c>
      <c r="D49" s="281">
        <v>0</v>
      </c>
      <c r="E49" s="282"/>
      <c r="F49" s="95">
        <v>0</v>
      </c>
      <c r="G49" s="283">
        <f>SUM(C49,D49,F49)</f>
        <v>0</v>
      </c>
      <c r="H49" s="284"/>
      <c r="I49" s="149">
        <f>IF(G49&gt;0,$L$35,0)</f>
        <v>0</v>
      </c>
      <c r="J49" s="283">
        <f>IF(G49&gt;$L$35,G49-$L$35,0)</f>
        <v>0</v>
      </c>
      <c r="K49" s="284"/>
      <c r="L49" s="150">
        <f>G49-J49</f>
        <v>0</v>
      </c>
    </row>
    <row r="50" spans="1:14" s="99" customFormat="1" x14ac:dyDescent="0.3">
      <c r="A50" s="93"/>
      <c r="B50" s="108"/>
      <c r="C50" s="96">
        <v>0</v>
      </c>
      <c r="D50" s="224">
        <v>0</v>
      </c>
      <c r="E50" s="225"/>
      <c r="F50" s="96">
        <v>0</v>
      </c>
      <c r="G50" s="222">
        <f t="shared" ref="G50:G57" si="2">SUM(C50,D50,F50)</f>
        <v>0</v>
      </c>
      <c r="H50" s="223"/>
      <c r="I50" s="151">
        <f t="shared" ref="I50:I57" si="3">IF(G50&gt;0,$L$35,0)</f>
        <v>0</v>
      </c>
      <c r="J50" s="222">
        <f t="shared" ref="J50:J57" si="4">IF(G50&gt;$L$35,G50-$L$35,0)</f>
        <v>0</v>
      </c>
      <c r="K50" s="223"/>
      <c r="L50" s="152">
        <f t="shared" ref="L50:L57" si="5">G50-J50</f>
        <v>0</v>
      </c>
    </row>
    <row r="51" spans="1:14" s="99" customFormat="1" x14ac:dyDescent="0.3">
      <c r="A51" s="93"/>
      <c r="B51" s="108"/>
      <c r="C51" s="96">
        <v>0</v>
      </c>
      <c r="D51" s="224">
        <v>0</v>
      </c>
      <c r="E51" s="225"/>
      <c r="F51" s="96">
        <v>0</v>
      </c>
      <c r="G51" s="222">
        <f t="shared" si="2"/>
        <v>0</v>
      </c>
      <c r="H51" s="223"/>
      <c r="I51" s="151">
        <f t="shared" si="3"/>
        <v>0</v>
      </c>
      <c r="J51" s="222">
        <f t="shared" si="4"/>
        <v>0</v>
      </c>
      <c r="K51" s="223"/>
      <c r="L51" s="152">
        <f t="shared" si="5"/>
        <v>0</v>
      </c>
    </row>
    <row r="52" spans="1:14" s="99" customFormat="1" x14ac:dyDescent="0.3">
      <c r="A52" s="93"/>
      <c r="B52" s="108"/>
      <c r="C52" s="96">
        <v>0</v>
      </c>
      <c r="D52" s="224">
        <v>0</v>
      </c>
      <c r="E52" s="225"/>
      <c r="F52" s="96">
        <v>0</v>
      </c>
      <c r="G52" s="222">
        <f t="shared" si="2"/>
        <v>0</v>
      </c>
      <c r="H52" s="223"/>
      <c r="I52" s="151">
        <f t="shared" si="3"/>
        <v>0</v>
      </c>
      <c r="J52" s="222">
        <f t="shared" si="4"/>
        <v>0</v>
      </c>
      <c r="K52" s="223"/>
      <c r="L52" s="152">
        <f t="shared" si="5"/>
        <v>0</v>
      </c>
    </row>
    <row r="53" spans="1:14" s="99" customFormat="1" x14ac:dyDescent="0.3">
      <c r="A53" s="93"/>
      <c r="B53" s="108"/>
      <c r="C53" s="96">
        <v>0</v>
      </c>
      <c r="D53" s="224">
        <v>0</v>
      </c>
      <c r="E53" s="225"/>
      <c r="F53" s="96">
        <v>0</v>
      </c>
      <c r="G53" s="222">
        <f t="shared" ref="G53:G54" si="6">SUM(C53,D53,F53)</f>
        <v>0</v>
      </c>
      <c r="H53" s="223"/>
      <c r="I53" s="151">
        <f t="shared" si="3"/>
        <v>0</v>
      </c>
      <c r="J53" s="222">
        <f t="shared" si="4"/>
        <v>0</v>
      </c>
      <c r="K53" s="223"/>
      <c r="L53" s="152">
        <f t="shared" ref="L53:L54" si="7">G53-J53</f>
        <v>0</v>
      </c>
    </row>
    <row r="54" spans="1:14" s="99" customFormat="1" x14ac:dyDescent="0.3">
      <c r="A54" s="93"/>
      <c r="B54" s="108"/>
      <c r="C54" s="96">
        <v>0</v>
      </c>
      <c r="D54" s="224">
        <v>0</v>
      </c>
      <c r="E54" s="225"/>
      <c r="F54" s="96">
        <v>0</v>
      </c>
      <c r="G54" s="222">
        <f t="shared" si="6"/>
        <v>0</v>
      </c>
      <c r="H54" s="223"/>
      <c r="I54" s="151">
        <f t="shared" si="3"/>
        <v>0</v>
      </c>
      <c r="J54" s="222">
        <f t="shared" si="4"/>
        <v>0</v>
      </c>
      <c r="K54" s="223"/>
      <c r="L54" s="152">
        <f t="shared" si="7"/>
        <v>0</v>
      </c>
    </row>
    <row r="55" spans="1:14" s="99" customFormat="1" x14ac:dyDescent="0.3">
      <c r="A55" s="93"/>
      <c r="B55" s="108"/>
      <c r="C55" s="96">
        <v>0</v>
      </c>
      <c r="D55" s="224">
        <v>0</v>
      </c>
      <c r="E55" s="225"/>
      <c r="F55" s="96">
        <v>0</v>
      </c>
      <c r="G55" s="222">
        <f t="shared" si="2"/>
        <v>0</v>
      </c>
      <c r="H55" s="223"/>
      <c r="I55" s="151">
        <f t="shared" si="3"/>
        <v>0</v>
      </c>
      <c r="J55" s="222">
        <f t="shared" si="4"/>
        <v>0</v>
      </c>
      <c r="K55" s="223"/>
      <c r="L55" s="152">
        <f t="shared" si="5"/>
        <v>0</v>
      </c>
    </row>
    <row r="56" spans="1:14" s="99" customFormat="1" x14ac:dyDescent="0.3">
      <c r="A56" s="93"/>
      <c r="B56" s="108"/>
      <c r="C56" s="96">
        <v>0</v>
      </c>
      <c r="D56" s="224">
        <v>0</v>
      </c>
      <c r="E56" s="225"/>
      <c r="F56" s="96">
        <v>0</v>
      </c>
      <c r="G56" s="222">
        <f t="shared" ref="G56" si="8">SUM(C56,D56,F56)</f>
        <v>0</v>
      </c>
      <c r="H56" s="223"/>
      <c r="I56" s="151">
        <f t="shared" si="3"/>
        <v>0</v>
      </c>
      <c r="J56" s="222">
        <f t="shared" si="4"/>
        <v>0</v>
      </c>
      <c r="K56" s="223"/>
      <c r="L56" s="152">
        <f t="shared" ref="L56" si="9">G56-J56</f>
        <v>0</v>
      </c>
    </row>
    <row r="57" spans="1:14" s="99" customFormat="1" x14ac:dyDescent="0.3">
      <c r="A57" s="93"/>
      <c r="B57" s="108"/>
      <c r="C57" s="96">
        <v>0</v>
      </c>
      <c r="D57" s="224">
        <v>0</v>
      </c>
      <c r="E57" s="225"/>
      <c r="F57" s="96">
        <v>0</v>
      </c>
      <c r="G57" s="222">
        <f t="shared" si="2"/>
        <v>0</v>
      </c>
      <c r="H57" s="223"/>
      <c r="I57" s="151">
        <f t="shared" si="3"/>
        <v>0</v>
      </c>
      <c r="J57" s="222">
        <f t="shared" si="4"/>
        <v>0</v>
      </c>
      <c r="K57" s="223"/>
      <c r="L57" s="153">
        <f t="shared" si="5"/>
        <v>0</v>
      </c>
    </row>
    <row r="58" spans="1:14" s="99" customFormat="1" ht="14.4" thickBot="1" x14ac:dyDescent="0.35">
      <c r="A58" s="253" t="s">
        <v>114</v>
      </c>
      <c r="B58" s="253"/>
      <c r="C58" s="49">
        <f>SUM(C49:C57)</f>
        <v>0</v>
      </c>
      <c r="D58" s="350">
        <f>SUM(D49:D57)</f>
        <v>0</v>
      </c>
      <c r="E58" s="351"/>
      <c r="F58" s="49">
        <f>SUM(F49:F57)</f>
        <v>0</v>
      </c>
      <c r="G58" s="220">
        <f>SUM(G49:H57)</f>
        <v>0</v>
      </c>
      <c r="H58" s="221"/>
      <c r="I58" s="154">
        <f>SUM(I49:I57)</f>
        <v>0</v>
      </c>
      <c r="J58" s="220">
        <f>SUM(J49:K57)</f>
        <v>0</v>
      </c>
      <c r="K58" s="288"/>
      <c r="L58" s="162">
        <f>SUM(L49:L57)</f>
        <v>0</v>
      </c>
      <c r="N58" s="99" t="s">
        <v>747</v>
      </c>
    </row>
    <row r="59" spans="1:14" s="99" customFormat="1" ht="14.4" thickTop="1" x14ac:dyDescent="0.3">
      <c r="A59" s="36"/>
      <c r="B59" s="36"/>
      <c r="C59" s="48"/>
      <c r="D59" s="48"/>
      <c r="E59" s="48"/>
      <c r="F59" s="48"/>
      <c r="G59" s="48"/>
      <c r="H59" s="48"/>
      <c r="I59" s="48"/>
      <c r="J59" s="48"/>
      <c r="K59"/>
      <c r="L59"/>
      <c r="N59" s="101"/>
    </row>
    <row r="60" spans="1:14" s="99" customFormat="1" x14ac:dyDescent="0.3">
      <c r="A60" s="36"/>
      <c r="B60" s="36"/>
      <c r="C60" s="48"/>
      <c r="D60" s="48"/>
      <c r="E60" s="48"/>
      <c r="F60" s="48"/>
      <c r="G60" s="48"/>
      <c r="H60" s="48"/>
      <c r="I60" s="48"/>
      <c r="J60" s="48"/>
      <c r="K60"/>
      <c r="L60"/>
    </row>
    <row r="61" spans="1:14" s="99" customForma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4" s="99" customFormat="1" ht="15.6" x14ac:dyDescent="0.3">
      <c r="A62" s="312" t="s">
        <v>126</v>
      </c>
      <c r="B62" s="312"/>
      <c r="C62" s="312"/>
      <c r="D62" s="312"/>
      <c r="E62" s="312"/>
      <c r="F62" s="312"/>
      <c r="G62" s="312"/>
      <c r="H62" s="312"/>
      <c r="I62" s="312"/>
      <c r="J62" s="312"/>
      <c r="K62" s="312"/>
      <c r="L62" s="312"/>
    </row>
    <row r="63" spans="1:14" s="99" customFormat="1" ht="15.6" x14ac:dyDescent="0.3">
      <c r="A63" s="312" t="s">
        <v>792</v>
      </c>
      <c r="B63" s="312"/>
      <c r="C63" s="312"/>
      <c r="D63" s="312"/>
      <c r="E63" s="312"/>
      <c r="F63" s="312"/>
      <c r="G63" s="312"/>
      <c r="H63" s="312"/>
      <c r="I63" s="312"/>
      <c r="J63" s="312"/>
      <c r="K63" s="312"/>
      <c r="L63" s="312"/>
    </row>
    <row r="64" spans="1:14" s="99" customFormat="1" ht="15.6" x14ac:dyDescent="0.3">
      <c r="A64" s="265">
        <f ca="1">TODAY()</f>
        <v>45936</v>
      </c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</row>
    <row r="65" spans="1:12" s="99" customFormat="1" ht="15.6" x14ac:dyDescent="0.3">
      <c r="A65" s="141"/>
      <c r="B65" s="141"/>
      <c r="C65" s="141"/>
      <c r="D65" s="141"/>
      <c r="E65" s="141"/>
      <c r="F65" s="141"/>
      <c r="G65" s="141"/>
      <c r="H65" s="141"/>
      <c r="I65" s="141"/>
      <c r="J65" s="141"/>
      <c r="K65" s="141"/>
      <c r="L65" s="141"/>
    </row>
    <row r="66" spans="1:12" s="99" customFormat="1" ht="15.6" x14ac:dyDescent="0.3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</row>
    <row r="67" spans="1:12" s="99" customFormat="1" x14ac:dyDescent="0.3">
      <c r="A67" s="125" t="s">
        <v>786</v>
      </c>
      <c r="B67" s="184"/>
      <c r="C67" s="184"/>
      <c r="D67" s="184"/>
      <c r="E67" s="184"/>
      <c r="F67" s="184" t="s">
        <v>751</v>
      </c>
      <c r="G67" s="184"/>
      <c r="H67" s="184"/>
      <c r="I67" s="184"/>
      <c r="J67" s="184"/>
      <c r="K67" s="184"/>
      <c r="L67" s="185"/>
    </row>
    <row r="68" spans="1:12" s="99" customFormat="1" ht="41.4" customHeight="1" x14ac:dyDescent="0.3">
      <c r="A68" s="53" t="s">
        <v>725</v>
      </c>
      <c r="B68" s="15" t="s">
        <v>136</v>
      </c>
      <c r="C68" s="53" t="s">
        <v>726</v>
      </c>
      <c r="D68" s="255" t="s">
        <v>760</v>
      </c>
      <c r="E68" s="256"/>
      <c r="F68" s="237" t="s">
        <v>727</v>
      </c>
      <c r="G68" s="257"/>
      <c r="H68" s="257"/>
      <c r="I68" s="257"/>
      <c r="J68" s="257"/>
      <c r="K68" s="258"/>
      <c r="L68" s="75" t="s">
        <v>759</v>
      </c>
    </row>
    <row r="69" spans="1:12" s="99" customFormat="1" x14ac:dyDescent="0.3">
      <c r="A69" s="116"/>
      <c r="B69" s="108"/>
      <c r="C69" s="97">
        <v>0</v>
      </c>
      <c r="D69" s="260">
        <v>0</v>
      </c>
      <c r="E69" s="261"/>
      <c r="F69" s="262"/>
      <c r="G69" s="263"/>
      <c r="H69" s="263"/>
      <c r="I69" s="263"/>
      <c r="J69" s="263"/>
      <c r="K69" s="264"/>
      <c r="L69" s="18">
        <f>C69-D69</f>
        <v>0</v>
      </c>
    </row>
    <row r="70" spans="1:12" s="99" customFormat="1" x14ac:dyDescent="0.3">
      <c r="A70" s="116"/>
      <c r="B70" s="108"/>
      <c r="C70" s="98">
        <v>0</v>
      </c>
      <c r="D70" s="245">
        <v>0</v>
      </c>
      <c r="E70" s="246"/>
      <c r="F70" s="266"/>
      <c r="G70" s="267"/>
      <c r="H70" s="267"/>
      <c r="I70" s="267"/>
      <c r="J70" s="267"/>
      <c r="K70" s="268"/>
      <c r="L70" s="47">
        <f>C70-D70</f>
        <v>0</v>
      </c>
    </row>
    <row r="71" spans="1:12" s="99" customFormat="1" ht="14.4" thickBot="1" x14ac:dyDescent="0.35">
      <c r="A71" s="2"/>
      <c r="B71" s="12" t="s">
        <v>114</v>
      </c>
      <c r="C71" s="56">
        <f>SUM(C69:C70)</f>
        <v>0</v>
      </c>
      <c r="D71" s="251">
        <f>SUM(D69:E70)</f>
        <v>0</v>
      </c>
      <c r="E71" s="252"/>
      <c r="F71"/>
      <c r="G71" s="2"/>
      <c r="H71" s="2"/>
      <c r="I71" s="2"/>
      <c r="J71" s="253"/>
      <c r="K71" s="254"/>
      <c r="L71" s="55">
        <f>SUM(L69:L70)</f>
        <v>0</v>
      </c>
    </row>
    <row r="72" spans="1:12" s="99" customFormat="1" ht="14.4" thickTop="1" x14ac:dyDescent="0.3">
      <c r="A72" s="2"/>
      <c r="B72" s="12"/>
      <c r="C72" s="57"/>
      <c r="D72" s="57"/>
      <c r="E72" s="57"/>
      <c r="F72"/>
      <c r="G72" s="2"/>
      <c r="H72" s="2"/>
      <c r="I72" s="2"/>
      <c r="J72" s="36"/>
      <c r="K72" s="36"/>
      <c r="L72" s="58"/>
    </row>
    <row r="73" spans="1:12" s="99" customFormat="1" x14ac:dyDescent="0.3">
      <c r="A73" s="125" t="s">
        <v>787</v>
      </c>
      <c r="B73" s="118"/>
      <c r="C73" s="118"/>
      <c r="D73" s="118"/>
      <c r="E73" s="118"/>
      <c r="F73" s="118" t="s">
        <v>741</v>
      </c>
      <c r="G73" s="118"/>
      <c r="H73" s="118"/>
      <c r="I73" s="118"/>
      <c r="J73" s="118"/>
      <c r="K73" s="118"/>
      <c r="L73" s="119"/>
    </row>
    <row r="74" spans="1:12" s="99" customFormat="1" ht="41.4" customHeight="1" x14ac:dyDescent="0.3">
      <c r="A74" s="54" t="s">
        <v>117</v>
      </c>
      <c r="B74" s="33" t="s">
        <v>136</v>
      </c>
      <c r="C74" s="37" t="s">
        <v>728</v>
      </c>
      <c r="D74" s="255" t="s">
        <v>760</v>
      </c>
      <c r="E74" s="256"/>
      <c r="F74" s="243" t="s">
        <v>739</v>
      </c>
      <c r="G74" s="243"/>
      <c r="H74" s="255" t="s">
        <v>925</v>
      </c>
      <c r="I74" s="259"/>
      <c r="J74" s="259"/>
      <c r="K74" s="256"/>
      <c r="L74" s="75" t="s">
        <v>759</v>
      </c>
    </row>
    <row r="75" spans="1:12" s="99" customFormat="1" x14ac:dyDescent="0.3">
      <c r="A75" s="93"/>
      <c r="B75" s="108"/>
      <c r="C75" s="97">
        <v>0</v>
      </c>
      <c r="D75" s="260">
        <v>0</v>
      </c>
      <c r="E75" s="261"/>
      <c r="F75" s="247"/>
      <c r="G75" s="247"/>
      <c r="H75" s="248"/>
      <c r="I75" s="249"/>
      <c r="J75" s="249"/>
      <c r="K75" s="250"/>
      <c r="L75" s="59">
        <f>C75-D75</f>
        <v>0</v>
      </c>
    </row>
    <row r="76" spans="1:12" s="99" customFormat="1" x14ac:dyDescent="0.3">
      <c r="A76" s="93"/>
      <c r="B76" s="108"/>
      <c r="C76" s="98">
        <v>0</v>
      </c>
      <c r="D76" s="245">
        <v>0</v>
      </c>
      <c r="E76" s="246"/>
      <c r="F76" s="247"/>
      <c r="G76" s="247"/>
      <c r="H76" s="248"/>
      <c r="I76" s="249"/>
      <c r="J76" s="249"/>
      <c r="K76" s="250"/>
      <c r="L76" s="7">
        <f t="shared" ref="L76:L80" si="10">C76-D76</f>
        <v>0</v>
      </c>
    </row>
    <row r="77" spans="1:12" s="99" customFormat="1" x14ac:dyDescent="0.3">
      <c r="A77" s="93"/>
      <c r="B77" s="108"/>
      <c r="C77" s="98">
        <v>0</v>
      </c>
      <c r="D77" s="245">
        <v>0</v>
      </c>
      <c r="E77" s="246"/>
      <c r="F77" s="247"/>
      <c r="G77" s="247"/>
      <c r="H77" s="248"/>
      <c r="I77" s="249"/>
      <c r="J77" s="249"/>
      <c r="K77" s="250"/>
      <c r="L77" s="7">
        <f t="shared" si="10"/>
        <v>0</v>
      </c>
    </row>
    <row r="78" spans="1:12" s="99" customFormat="1" x14ac:dyDescent="0.3">
      <c r="A78" s="93"/>
      <c r="B78" s="108"/>
      <c r="C78" s="98">
        <v>0</v>
      </c>
      <c r="D78" s="245">
        <v>0</v>
      </c>
      <c r="E78" s="246"/>
      <c r="F78" s="247"/>
      <c r="G78" s="247"/>
      <c r="H78" s="248"/>
      <c r="I78" s="249"/>
      <c r="J78" s="249"/>
      <c r="K78" s="250"/>
      <c r="L78" s="7">
        <f t="shared" si="10"/>
        <v>0</v>
      </c>
    </row>
    <row r="79" spans="1:12" s="99" customFormat="1" x14ac:dyDescent="0.3">
      <c r="A79" s="93"/>
      <c r="B79" s="108"/>
      <c r="C79" s="98">
        <v>0</v>
      </c>
      <c r="D79" s="245">
        <v>0</v>
      </c>
      <c r="E79" s="246"/>
      <c r="F79" s="247"/>
      <c r="G79" s="247"/>
      <c r="H79" s="248"/>
      <c r="I79" s="249"/>
      <c r="J79" s="249"/>
      <c r="K79" s="250"/>
      <c r="L79" s="7">
        <f t="shared" si="10"/>
        <v>0</v>
      </c>
    </row>
    <row r="80" spans="1:12" s="99" customFormat="1" x14ac:dyDescent="0.3">
      <c r="A80" s="93"/>
      <c r="B80" s="108"/>
      <c r="C80" s="98">
        <v>0</v>
      </c>
      <c r="D80" s="245">
        <v>0</v>
      </c>
      <c r="E80" s="246"/>
      <c r="F80" s="247"/>
      <c r="G80" s="247"/>
      <c r="H80" s="248"/>
      <c r="I80" s="249"/>
      <c r="J80" s="249"/>
      <c r="K80" s="250"/>
      <c r="L80" s="7">
        <f t="shared" si="10"/>
        <v>0</v>
      </c>
    </row>
    <row r="81" spans="1:15" s="99" customFormat="1" ht="14.4" thickBot="1" x14ac:dyDescent="0.35">
      <c r="A81" s="2"/>
      <c r="B81" s="12" t="s">
        <v>114</v>
      </c>
      <c r="C81" s="56">
        <f>SUM(C75:C80)</f>
        <v>0</v>
      </c>
      <c r="D81" s="251">
        <f>SUM(D75:E80)</f>
        <v>0</v>
      </c>
      <c r="E81" s="252"/>
      <c r="F81" s="2"/>
      <c r="G81" s="2"/>
      <c r="H81" s="2"/>
      <c r="I81" s="2"/>
      <c r="J81" s="253"/>
      <c r="K81" s="254"/>
      <c r="L81" s="55">
        <f>SUM(L75:L80)</f>
        <v>0</v>
      </c>
    </row>
    <row r="82" spans="1:15" s="99" customFormat="1" ht="14.4" thickTop="1" x14ac:dyDescent="0.3">
      <c r="A82" s="2"/>
      <c r="B82" s="12"/>
      <c r="C82" s="57"/>
      <c r="D82" s="57"/>
      <c r="E82" s="57"/>
      <c r="F82" s="2"/>
      <c r="G82" s="2"/>
      <c r="H82" s="2"/>
      <c r="I82" s="2"/>
      <c r="J82" s="36"/>
      <c r="K82" s="36"/>
      <c r="L82" s="58"/>
    </row>
    <row r="83" spans="1:15" s="99" customFormat="1" x14ac:dyDescent="0.3">
      <c r="A83" s="125" t="s">
        <v>788</v>
      </c>
      <c r="B83" s="118"/>
      <c r="C83" s="118"/>
      <c r="D83" s="118"/>
      <c r="E83" s="118"/>
      <c r="F83" s="118" t="s">
        <v>789</v>
      </c>
      <c r="G83" s="118"/>
      <c r="H83" s="118"/>
      <c r="I83" s="118"/>
      <c r="J83" s="118"/>
      <c r="K83" s="118"/>
      <c r="L83" s="119"/>
    </row>
    <row r="84" spans="1:15" s="99" customFormat="1" ht="9" customHeight="1" x14ac:dyDescent="0.3">
      <c r="A84" s="306" t="s">
        <v>783</v>
      </c>
      <c r="B84" s="307"/>
      <c r="C84" s="307"/>
      <c r="D84" s="307"/>
      <c r="E84" s="307"/>
      <c r="F84" s="308"/>
      <c r="G84" s="321">
        <v>0</v>
      </c>
      <c r="H84" s="338" t="str">
        <f>IF(AND(G93&gt;0,G84=0),"EXPENSES ABOVE WERE PAID BY TRAVEL ADVANCE OR TRAVEL CARD CASH ADVANCE. ENTER TOTAL ADVANCE AMOUNT RECEIVED IN BLOCK (A).",IF(AND(G84&gt;0,G84&lt;G93),"EXPENSES PAID BY TRAVEL ADVANCE OR TRAVEL CARD CASH ADVANCE EXCEED THE TOTAL ADVANCE RECEIVED.",""))</f>
        <v/>
      </c>
      <c r="I84" s="339"/>
      <c r="J84" s="339"/>
      <c r="K84" s="339"/>
      <c r="L84" s="340"/>
    </row>
    <row r="85" spans="1:15" s="99" customFormat="1" ht="9" customHeight="1" x14ac:dyDescent="0.3">
      <c r="A85" s="309"/>
      <c r="B85" s="310"/>
      <c r="C85" s="310"/>
      <c r="D85" s="310"/>
      <c r="E85" s="310"/>
      <c r="F85" s="311"/>
      <c r="G85" s="322"/>
      <c r="H85" s="341"/>
      <c r="I85" s="341"/>
      <c r="J85" s="341"/>
      <c r="K85" s="341"/>
      <c r="L85" s="342"/>
    </row>
    <row r="86" spans="1:15" s="99" customFormat="1" x14ac:dyDescent="0.3">
      <c r="A86" s="84"/>
      <c r="B86" s="76" t="s">
        <v>782</v>
      </c>
      <c r="C86" s="211" t="s">
        <v>919</v>
      </c>
      <c r="D86" s="212"/>
      <c r="E86" s="213"/>
      <c r="F86" s="11"/>
      <c r="G86" s="111" t="s">
        <v>752</v>
      </c>
      <c r="H86" s="343"/>
      <c r="I86" s="343"/>
      <c r="J86" s="343"/>
      <c r="K86" s="343"/>
      <c r="L86" s="344"/>
    </row>
    <row r="87" spans="1:15" s="99" customFormat="1" x14ac:dyDescent="0.3">
      <c r="A87" s="235" t="s">
        <v>744</v>
      </c>
      <c r="B87" s="237" t="s">
        <v>746</v>
      </c>
      <c r="C87" s="238"/>
      <c r="D87" s="238"/>
      <c r="E87" s="239"/>
      <c r="F87" s="240" t="s">
        <v>745</v>
      </c>
      <c r="G87" s="241"/>
      <c r="H87" s="241"/>
      <c r="I87" s="242"/>
      <c r="J87" s="331" t="s">
        <v>128</v>
      </c>
      <c r="K87" s="332"/>
      <c r="L87" s="345" t="s">
        <v>737</v>
      </c>
    </row>
    <row r="88" spans="1:15" s="99" customFormat="1" ht="41.4" customHeight="1" x14ac:dyDescent="0.3">
      <c r="A88" s="236"/>
      <c r="B88" s="121" t="s">
        <v>114</v>
      </c>
      <c r="C88" s="121" t="s">
        <v>761</v>
      </c>
      <c r="D88" s="243" t="s">
        <v>738</v>
      </c>
      <c r="E88" s="244"/>
      <c r="F88" s="123" t="s">
        <v>115</v>
      </c>
      <c r="G88" s="209" t="str">
        <f>IF(COUNTIF(B49:B80,"Cash Advance"),"Cash Advance","Travel Advance")</f>
        <v>Travel Advance</v>
      </c>
      <c r="H88" s="209"/>
      <c r="I88" s="67" t="s">
        <v>743</v>
      </c>
      <c r="J88" s="333"/>
      <c r="K88" s="334"/>
      <c r="L88" s="346"/>
      <c r="O88" s="99" t="s">
        <v>747</v>
      </c>
    </row>
    <row r="89" spans="1:15" s="99" customFormat="1" x14ac:dyDescent="0.3">
      <c r="A89" s="81" t="s">
        <v>736</v>
      </c>
      <c r="B89" s="122">
        <f>L32+L133</f>
        <v>0</v>
      </c>
      <c r="C89" s="122">
        <v>0</v>
      </c>
      <c r="D89" s="233">
        <f>SUM(B89:C89)</f>
        <v>0</v>
      </c>
      <c r="E89" s="233"/>
      <c r="F89" s="124">
        <v>0</v>
      </c>
      <c r="G89" s="210">
        <v>0</v>
      </c>
      <c r="H89" s="210"/>
      <c r="I89" s="68">
        <f>D89</f>
        <v>0</v>
      </c>
      <c r="J89" s="348">
        <v>0</v>
      </c>
      <c r="K89" s="349"/>
      <c r="L89" s="62">
        <f>I89</f>
        <v>0</v>
      </c>
    </row>
    <row r="90" spans="1:15" x14ac:dyDescent="0.3">
      <c r="A90" s="81" t="s">
        <v>121</v>
      </c>
      <c r="B90" s="63">
        <f>G58+G144</f>
        <v>0</v>
      </c>
      <c r="C90" s="64">
        <f>-J58-J144</f>
        <v>0</v>
      </c>
      <c r="D90" s="231">
        <f>SUM(B90:C90)</f>
        <v>0</v>
      </c>
      <c r="E90" s="232"/>
      <c r="F90" s="117">
        <f>SUMIF(B49:B57,"Travel Card",L49:L57)+SUMIF(B137:B143,"Travel Card",L137:L143)</f>
        <v>0</v>
      </c>
      <c r="G90" s="328">
        <f>SUMIF(B49:B57,"Travel Advance",G49:G57)+SUMIF(B49:B57,"Cash Advance",G49:G57)+SUMIF(B137:B143,"Travel Advance",G137:G143)+SUMIF(B137:B143,"Cash Advance",G137:G143)</f>
        <v>0</v>
      </c>
      <c r="H90" s="328"/>
      <c r="I90" s="117">
        <f>SUMIF(B49:B57,"Employee",G49:H57)+SUMIF(B137:B143,"Employee",G137:H143)</f>
        <v>0</v>
      </c>
      <c r="J90" s="229">
        <f t="array" ref="J90">SUM((J49:K57)*(--(B49:B57=G88)))+SUM((J49:K57)*(--(B49:B57=F88)))+SUM((J137:K143)*(--(B137:B143=G88)))+SUM((J137:K143)*(--(B137:B143=F88)))</f>
        <v>0</v>
      </c>
      <c r="K90" s="230"/>
      <c r="L90" s="107">
        <f>I90+C90+J90</f>
        <v>0</v>
      </c>
    </row>
    <row r="91" spans="1:15" x14ac:dyDescent="0.3">
      <c r="A91" s="81" t="s">
        <v>120</v>
      </c>
      <c r="B91" s="63">
        <f>C71+C150</f>
        <v>0</v>
      </c>
      <c r="C91" s="64">
        <f>-D71-D150</f>
        <v>0</v>
      </c>
      <c r="D91" s="231">
        <f>SUM(B91:C91)</f>
        <v>0</v>
      </c>
      <c r="E91" s="232"/>
      <c r="F91" s="117">
        <f>SUMIF(B69:B70,"Travel Card",C69:C70)+SUMIF(B148:B149,"Travel Card",C148:C149)</f>
        <v>0</v>
      </c>
      <c r="G91" s="328">
        <f>SUMIF(B69:B70,"Travel Advance",C69:C70)+SUMIF(B69:B70,"Cash Advance",C69:C70)+SUMIF(B148:B149,"Travel Advance",C148:C149)+SUMIF(B148:B149,"Cash Advance",C148:C149)</f>
        <v>0</v>
      </c>
      <c r="H91" s="328"/>
      <c r="I91" s="117">
        <f>SUMIF(B69:B70,"Employee",C69:C70)+SUMIF(B148:B149,"Employee",C148:C149)</f>
        <v>0</v>
      </c>
      <c r="J91" s="229">
        <f t="array" ref="J91">SUM((D69:E70)*(--(B69:B70=G88)))+SUM((D69:E70)*(--(B69:B70=F88)))+SUM((D148:E149)*(--(B148:B149=G88)))+SUM((D148:E149)*(--(B148:B149=F88)))</f>
        <v>0</v>
      </c>
      <c r="K91" s="230"/>
      <c r="L91" s="107">
        <f>I91+C91+J91</f>
        <v>0</v>
      </c>
    </row>
    <row r="92" spans="1:15" x14ac:dyDescent="0.3">
      <c r="A92" s="120" t="s">
        <v>138</v>
      </c>
      <c r="B92" s="63">
        <f>C81+C160</f>
        <v>0</v>
      </c>
      <c r="C92" s="64">
        <f>-D81-D160</f>
        <v>0</v>
      </c>
      <c r="D92" s="231">
        <f>SUM(B92:C92)</f>
        <v>0</v>
      </c>
      <c r="E92" s="232"/>
      <c r="F92" s="117">
        <f>SUMIF(B75:B80,"Travel Card",C75:C80)+SUMIF(B154:B159,"Travel Card",C154:C159)</f>
        <v>0</v>
      </c>
      <c r="G92" s="328">
        <f>SUMIF(B75:B80,"Travel Advance",C75:C80)+SUMIF(B75:B80,"Cash Advance",C75:C80)+SUMIF(B154:B159,"Travel Advance",C154:C159)+SUMIF(B154:B159,"Cash Advance",C154:C159)</f>
        <v>0</v>
      </c>
      <c r="H92" s="328"/>
      <c r="I92" s="117">
        <f>SUMIF(B75:B80,"Employee",C75:C80)+SUMIF(B154:B159,"Employee",C154:C159)</f>
        <v>0</v>
      </c>
      <c r="J92" s="229">
        <f t="array" ref="J92">SUM((D75:E80)*(--(B75:B80=G88)))+SUM((D75:E80)*(--(B75:B80=F88)))+SUM((D154:E159)*(--(B154:B159=G88)))+SUM((D154:E159)*(--(B154:B159=F88)))</f>
        <v>0</v>
      </c>
      <c r="K92" s="230"/>
      <c r="L92" s="107">
        <f>I92+C92+J92</f>
        <v>0</v>
      </c>
    </row>
    <row r="93" spans="1:15" ht="14.4" thickBot="1" x14ac:dyDescent="0.35">
      <c r="A93" s="77" t="s">
        <v>114</v>
      </c>
      <c r="B93" s="79">
        <f>SUM(B89:B92)</f>
        <v>0</v>
      </c>
      <c r="C93" s="65">
        <f>SUM(C89:C92)</f>
        <v>0</v>
      </c>
      <c r="D93" s="347">
        <f>SUM(D89:E92)</f>
        <v>0</v>
      </c>
      <c r="E93" s="347"/>
      <c r="F93" s="66">
        <f>SUM(F89:F92)</f>
        <v>0</v>
      </c>
      <c r="G93" s="329">
        <f>SUM(G89:G92)</f>
        <v>0</v>
      </c>
      <c r="H93" s="329"/>
      <c r="I93" s="66">
        <f>SUM(I89:I92)</f>
        <v>0</v>
      </c>
      <c r="J93" s="330">
        <f>SUM(J89:K92)</f>
        <v>0</v>
      </c>
      <c r="K93" s="330"/>
      <c r="L93" s="78">
        <f>SUM(L89:L92)</f>
        <v>0</v>
      </c>
    </row>
    <row r="94" spans="1:15" ht="14.4" thickTop="1" x14ac:dyDescent="0.3">
      <c r="A94" s="77"/>
      <c r="B94" s="71"/>
      <c r="C94" s="71"/>
      <c r="D94" s="71"/>
      <c r="E94" s="71"/>
      <c r="F94" s="71"/>
      <c r="G94" s="234" t="s">
        <v>753</v>
      </c>
      <c r="H94" s="234"/>
      <c r="I94" s="71"/>
      <c r="J94" s="234" t="s">
        <v>754</v>
      </c>
      <c r="K94" s="234"/>
      <c r="L94" s="112" t="s">
        <v>755</v>
      </c>
    </row>
    <row r="95" spans="1:15" ht="9.4499999999999993" customHeight="1" x14ac:dyDescent="0.3">
      <c r="A95" s="8"/>
      <c r="B95" s="89"/>
      <c r="C95" s="89"/>
      <c r="D95" s="89"/>
      <c r="E95" s="71"/>
      <c r="F95" s="71"/>
      <c r="G95" s="71"/>
      <c r="H95" s="71"/>
      <c r="I95" s="71"/>
      <c r="J95" s="72"/>
      <c r="K95" s="72"/>
      <c r="L95" s="72"/>
    </row>
    <row r="96" spans="1:15" ht="13.95" customHeight="1" x14ac:dyDescent="0.3">
      <c r="A96" s="335" t="str">
        <f>IF(G97&lt;0,"EXPENSES PAID BY TRAVEL ADVANCE OR CASH ADVANCE EXCEED TOTAL ADVANCE RECEIVED. ","")</f>
        <v/>
      </c>
      <c r="B96" s="336"/>
      <c r="C96" s="336"/>
      <c r="D96" s="337"/>
      <c r="E96" s="325" t="s">
        <v>758</v>
      </c>
      <c r="F96" s="326"/>
      <c r="G96" s="326"/>
      <c r="H96" s="327"/>
      <c r="I96" s="87"/>
      <c r="J96" s="72"/>
      <c r="K96" s="72"/>
      <c r="L96" s="72"/>
    </row>
    <row r="97" spans="1:12" ht="13.95" customHeight="1" x14ac:dyDescent="0.3">
      <c r="A97" s="336"/>
      <c r="B97" s="336"/>
      <c r="C97" s="336"/>
      <c r="D97" s="337"/>
      <c r="E97" s="205" t="s">
        <v>748</v>
      </c>
      <c r="F97" s="206"/>
      <c r="G97" s="323">
        <f>G84-G93</f>
        <v>0</v>
      </c>
      <c r="H97" s="324"/>
      <c r="I97" s="113" t="s">
        <v>756</v>
      </c>
      <c r="J97" s="8"/>
      <c r="K97" s="8"/>
      <c r="L97" s="86"/>
    </row>
    <row r="98" spans="1:12" x14ac:dyDescent="0.3">
      <c r="A98" s="8"/>
      <c r="B98" s="8"/>
      <c r="C98" s="8"/>
      <c r="D98" s="77"/>
      <c r="E98" s="207" t="s">
        <v>128</v>
      </c>
      <c r="F98" s="208"/>
      <c r="G98" s="323">
        <f>J93</f>
        <v>0</v>
      </c>
      <c r="H98" s="324"/>
      <c r="I98" s="114" t="s">
        <v>754</v>
      </c>
      <c r="J98" s="8"/>
      <c r="K98" s="77"/>
      <c r="L98" s="86"/>
    </row>
    <row r="99" spans="1:12" x14ac:dyDescent="0.3">
      <c r="A99" s="8"/>
      <c r="B99" s="8"/>
      <c r="C99" s="8"/>
      <c r="D99" s="8"/>
      <c r="E99" s="207" t="s">
        <v>737</v>
      </c>
      <c r="F99" s="208"/>
      <c r="G99" s="323">
        <f>L93</f>
        <v>0</v>
      </c>
      <c r="H99" s="324"/>
      <c r="I99" s="114" t="s">
        <v>755</v>
      </c>
      <c r="J99" s="8"/>
      <c r="K99" s="8"/>
      <c r="L99" s="8"/>
    </row>
    <row r="100" spans="1:12" ht="9.4499999999999993" customHeight="1" x14ac:dyDescent="0.3">
      <c r="A100" s="8"/>
      <c r="B100" s="8"/>
      <c r="C100" s="8"/>
      <c r="D100" s="61"/>
      <c r="E100" s="77"/>
      <c r="F100" s="14"/>
      <c r="G100" s="88"/>
      <c r="H100" s="88"/>
      <c r="I100" s="8"/>
      <c r="J100" s="74"/>
      <c r="K100" s="74"/>
      <c r="L100" s="86"/>
    </row>
    <row r="101" spans="1:12" ht="14.4" x14ac:dyDescent="0.3">
      <c r="A101" s="8"/>
      <c r="B101" s="80"/>
      <c r="C101" s="90"/>
      <c r="D101" s="90"/>
      <c r="E101" s="91" t="s">
        <v>757</v>
      </c>
      <c r="F101" s="110" t="str">
        <f>IF(G101=0,"",IF(AND(G97+G98&gt;G99),"ACC",IF(G99&gt;0,"EMPLOYEE","")))</f>
        <v/>
      </c>
      <c r="G101" s="202">
        <f>IF(G97+G98&gt;G99,G97+G98-G99,G99-G97-G98)</f>
        <v>0</v>
      </c>
      <c r="H101" s="203"/>
      <c r="I101" s="86"/>
      <c r="J101" s="8"/>
      <c r="K101" s="77"/>
      <c r="L101" s="86"/>
    </row>
    <row r="102" spans="1:12" ht="20.399999999999999" x14ac:dyDescent="0.3">
      <c r="A102" s="8"/>
      <c r="B102" s="80"/>
      <c r="C102" s="8"/>
      <c r="D102" s="8"/>
      <c r="E102" s="8"/>
      <c r="F102" s="109" t="s">
        <v>762</v>
      </c>
      <c r="G102" s="204" t="s">
        <v>749</v>
      </c>
      <c r="H102" s="204"/>
      <c r="I102" s="73"/>
      <c r="J102" s="73"/>
      <c r="K102" s="73"/>
      <c r="L102" s="73"/>
    </row>
    <row r="103" spans="1:12" ht="8.6999999999999993" customHeight="1" x14ac:dyDescent="0.3">
      <c r="A103" s="358"/>
      <c r="B103" s="358"/>
      <c r="C103" s="358"/>
      <c r="D103" s="358"/>
      <c r="E103" s="358"/>
      <c r="F103" s="69"/>
      <c r="G103" s="70"/>
      <c r="H103" s="70"/>
      <c r="I103"/>
      <c r="J103"/>
      <c r="K103"/>
      <c r="L103" s="73"/>
    </row>
    <row r="104" spans="1:12" x14ac:dyDescent="0.3">
      <c r="A104" s="357"/>
      <c r="B104" s="357"/>
      <c r="C104" s="357"/>
      <c r="D104" s="357"/>
      <c r="E104" s="357"/>
      <c r="F104" s="39"/>
      <c r="G104" s="102"/>
      <c r="H104" s="2"/>
      <c r="I104"/>
      <c r="J104"/>
      <c r="K104"/>
      <c r="L104" s="73"/>
    </row>
    <row r="105" spans="1:12" x14ac:dyDescent="0.3">
      <c r="A105" s="32" t="s">
        <v>116</v>
      </c>
      <c r="B105" s="2"/>
      <c r="C105" s="2"/>
      <c r="D105" s="39"/>
      <c r="E105" s="39"/>
      <c r="F105" s="39"/>
      <c r="G105" s="40" t="s">
        <v>117</v>
      </c>
      <c r="H105" s="2"/>
      <c r="I105"/>
      <c r="J105"/>
      <c r="K105"/>
      <c r="L105"/>
    </row>
    <row r="106" spans="1:12" x14ac:dyDescent="0.3">
      <c r="A106" s="356"/>
      <c r="B106" s="356"/>
      <c r="C106" s="356"/>
      <c r="D106" s="356"/>
      <c r="E106" s="356"/>
      <c r="F106" s="39"/>
      <c r="G106" s="39"/>
      <c r="H106" s="2"/>
      <c r="I106"/>
      <c r="J106"/>
      <c r="K106"/>
      <c r="L106"/>
    </row>
    <row r="107" spans="1:12" x14ac:dyDescent="0.3">
      <c r="A107" s="357"/>
      <c r="B107" s="357"/>
      <c r="C107" s="357"/>
      <c r="D107" s="357"/>
      <c r="E107" s="357"/>
      <c r="F107" s="39"/>
      <c r="G107" s="103"/>
      <c r="H107" s="2"/>
      <c r="I107" s="2"/>
      <c r="J107" s="2"/>
      <c r="K107" s="2"/>
      <c r="L107" s="2"/>
    </row>
    <row r="108" spans="1:12" x14ac:dyDescent="0.3">
      <c r="A108" s="32" t="s">
        <v>742</v>
      </c>
      <c r="B108" s="2"/>
      <c r="C108" s="2"/>
      <c r="D108" s="39"/>
      <c r="E108" s="39"/>
      <c r="F108" s="39"/>
      <c r="G108" s="40" t="s">
        <v>117</v>
      </c>
      <c r="H108" s="2"/>
      <c r="I108" s="2"/>
      <c r="J108" s="2"/>
      <c r="K108" s="2"/>
      <c r="L108" s="2"/>
    </row>
    <row r="109" spans="1:12" x14ac:dyDescent="0.3">
      <c r="A109" s="32"/>
      <c r="B109" s="2"/>
      <c r="C109" s="2"/>
      <c r="D109" s="80"/>
      <c r="E109" s="80"/>
      <c r="F109" s="80"/>
      <c r="G109" s="32"/>
      <c r="H109" s="2"/>
      <c r="I109" s="2"/>
      <c r="J109" s="2"/>
      <c r="K109" s="2"/>
      <c r="L109" s="2"/>
    </row>
    <row r="110" spans="1:12" x14ac:dyDescent="0.3">
      <c r="A110" s="32"/>
      <c r="B110" s="2"/>
      <c r="C110" s="2"/>
      <c r="D110" s="80"/>
      <c r="E110" s="80"/>
      <c r="F110" s="80"/>
      <c r="G110" s="32"/>
      <c r="H110" s="2"/>
      <c r="I110" s="2"/>
      <c r="J110" s="2"/>
      <c r="K110" s="2"/>
      <c r="L110" s="2"/>
    </row>
    <row r="111" spans="1:12" x14ac:dyDescent="0.3">
      <c r="A111" s="32"/>
      <c r="B111" s="2"/>
      <c r="C111" s="2"/>
      <c r="D111" s="80"/>
      <c r="E111" s="80"/>
      <c r="F111" s="80"/>
      <c r="G111" s="32"/>
      <c r="H111" s="2"/>
      <c r="I111" s="2"/>
      <c r="J111" s="2"/>
      <c r="K111" s="2"/>
      <c r="L111" s="2"/>
    </row>
    <row r="112" spans="1:12" x14ac:dyDescent="0.3">
      <c r="A112" s="32"/>
      <c r="B112" s="2"/>
      <c r="C112" s="2"/>
      <c r="D112" s="80"/>
      <c r="E112" s="80"/>
      <c r="F112" s="80"/>
      <c r="G112" s="32"/>
      <c r="H112" s="2"/>
      <c r="I112" s="2"/>
      <c r="J112" s="2"/>
      <c r="K112" s="2"/>
      <c r="L112" s="2"/>
    </row>
    <row r="113" spans="1:12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1:12" ht="15.6" x14ac:dyDescent="0.3">
      <c r="A114" s="312" t="s">
        <v>126</v>
      </c>
      <c r="B114" s="312"/>
      <c r="C114" s="312"/>
      <c r="D114" s="312"/>
      <c r="E114" s="312"/>
      <c r="F114" s="312"/>
      <c r="G114" s="312"/>
      <c r="H114" s="312"/>
      <c r="I114" s="312"/>
      <c r="J114" s="312"/>
      <c r="K114" s="312"/>
      <c r="L114" s="312"/>
    </row>
    <row r="115" spans="1:12" ht="15.6" x14ac:dyDescent="0.3">
      <c r="A115" s="312" t="s">
        <v>792</v>
      </c>
      <c r="B115" s="312"/>
      <c r="C115" s="312"/>
      <c r="D115" s="312"/>
      <c r="E115" s="312"/>
      <c r="F115" s="312"/>
      <c r="G115" s="312"/>
      <c r="H115" s="312"/>
      <c r="I115" s="312"/>
      <c r="J115" s="312"/>
      <c r="K115" s="312"/>
      <c r="L115" s="312"/>
    </row>
    <row r="116" spans="1:12" ht="15.6" x14ac:dyDescent="0.3">
      <c r="A116" s="312" t="s">
        <v>794</v>
      </c>
      <c r="B116" s="312"/>
      <c r="C116" s="312"/>
      <c r="D116" s="312"/>
      <c r="E116" s="312"/>
      <c r="F116" s="312"/>
      <c r="G116" s="312"/>
      <c r="H116" s="312"/>
      <c r="I116" s="312"/>
      <c r="J116" s="312"/>
      <c r="K116" s="312"/>
      <c r="L116" s="312"/>
    </row>
    <row r="117" spans="1:12" ht="15.6" x14ac:dyDescent="0.3">
      <c r="A117" s="265">
        <f ca="1">TODAY()</f>
        <v>45936</v>
      </c>
      <c r="B117" s="265"/>
      <c r="C117" s="265"/>
      <c r="D117" s="265"/>
      <c r="E117" s="265"/>
      <c r="F117" s="265"/>
      <c r="G117" s="265"/>
      <c r="H117" s="265"/>
      <c r="I117" s="265"/>
      <c r="J117" s="265"/>
      <c r="K117" s="265"/>
      <c r="L117" s="265"/>
    </row>
    <row r="118" spans="1:12" ht="15.6" x14ac:dyDescent="0.3">
      <c r="A118" s="265"/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</row>
    <row r="119" spans="1:12" x14ac:dyDescent="0.3">
      <c r="A119" s="354" t="s">
        <v>798</v>
      </c>
      <c r="B119" s="354"/>
      <c r="C119" s="354"/>
      <c r="D119" s="354"/>
      <c r="E119" s="354"/>
      <c r="F119" s="354"/>
      <c r="G119" s="354"/>
      <c r="H119" s="354"/>
      <c r="I119" s="354"/>
      <c r="J119" s="354"/>
      <c r="K119" s="354"/>
      <c r="L119" s="354"/>
    </row>
    <row r="120" spans="1:12" x14ac:dyDescent="0.3">
      <c r="A120" s="135"/>
      <c r="B120" s="135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3">
      <c r="A121" s="125" t="s">
        <v>796</v>
      </c>
      <c r="B121" s="127"/>
      <c r="C121" s="127"/>
      <c r="D121" s="127"/>
      <c r="E121" s="127"/>
      <c r="F121" s="127" t="s">
        <v>734</v>
      </c>
      <c r="G121" s="127"/>
      <c r="H121" s="127"/>
      <c r="I121" s="127"/>
      <c r="J121" s="127"/>
      <c r="K121" s="127"/>
      <c r="L121" s="128"/>
    </row>
    <row r="122" spans="1:12" ht="27.6" x14ac:dyDescent="0.3">
      <c r="A122" s="83" t="s">
        <v>117</v>
      </c>
      <c r="B122" s="319" t="s">
        <v>129</v>
      </c>
      <c r="C122" s="320"/>
      <c r="D122" s="319" t="s">
        <v>130</v>
      </c>
      <c r="E122" s="313"/>
      <c r="F122" s="320"/>
      <c r="G122" s="317" t="s">
        <v>118</v>
      </c>
      <c r="H122" s="317"/>
      <c r="I122" s="129" t="s">
        <v>720</v>
      </c>
      <c r="J122" s="317" t="s">
        <v>119</v>
      </c>
      <c r="K122" s="317"/>
      <c r="L122" s="129" t="s">
        <v>759</v>
      </c>
    </row>
    <row r="123" spans="1:12" x14ac:dyDescent="0.3">
      <c r="A123" s="93"/>
      <c r="B123" s="200"/>
      <c r="C123" s="201"/>
      <c r="D123" s="200"/>
      <c r="E123" s="293"/>
      <c r="F123" s="201"/>
      <c r="G123" s="318">
        <v>0</v>
      </c>
      <c r="H123" s="318"/>
      <c r="I123" s="106">
        <v>0</v>
      </c>
      <c r="J123" s="228">
        <f>IFERROR(IF(I123-G123&lt;0,0,IF(G123&lt;0,0,I123-G123)),0)</f>
        <v>0</v>
      </c>
      <c r="K123" s="228"/>
      <c r="L123" s="82">
        <f>IFERROR(ROUND(IF(J123*$L$21&lt;0,0,J123*$L$21),2),0)</f>
        <v>0</v>
      </c>
    </row>
    <row r="124" spans="1:12" x14ac:dyDescent="0.3">
      <c r="A124" s="93"/>
      <c r="B124" s="200"/>
      <c r="C124" s="201"/>
      <c r="D124" s="200"/>
      <c r="E124" s="293"/>
      <c r="F124" s="201"/>
      <c r="G124" s="318">
        <v>0</v>
      </c>
      <c r="H124" s="318"/>
      <c r="I124" s="106">
        <v>0</v>
      </c>
      <c r="J124" s="228">
        <f t="shared" ref="J124:J132" si="11">IFERROR(IF(I124-G124&lt;0,0,IF(G124&lt;0,0,I124-G124)),0)</f>
        <v>0</v>
      </c>
      <c r="K124" s="228"/>
      <c r="L124" s="60">
        <f t="shared" ref="L124:L132" si="12">ROUND(IF(J124*$L$21&lt;0,0,J124*$L$21),2)</f>
        <v>0</v>
      </c>
    </row>
    <row r="125" spans="1:12" x14ac:dyDescent="0.3">
      <c r="A125" s="93"/>
      <c r="B125" s="200"/>
      <c r="C125" s="201"/>
      <c r="D125" s="200"/>
      <c r="E125" s="293"/>
      <c r="F125" s="201"/>
      <c r="G125" s="318">
        <v>0</v>
      </c>
      <c r="H125" s="318"/>
      <c r="I125" s="106">
        <v>0</v>
      </c>
      <c r="J125" s="228">
        <f t="shared" si="11"/>
        <v>0</v>
      </c>
      <c r="K125" s="228"/>
      <c r="L125" s="60">
        <f t="shared" si="12"/>
        <v>0</v>
      </c>
    </row>
    <row r="126" spans="1:12" x14ac:dyDescent="0.3">
      <c r="A126" s="93"/>
      <c r="B126" s="200"/>
      <c r="C126" s="201"/>
      <c r="D126" s="200"/>
      <c r="E126" s="293"/>
      <c r="F126" s="201"/>
      <c r="G126" s="318">
        <v>0</v>
      </c>
      <c r="H126" s="318"/>
      <c r="I126" s="106">
        <v>0</v>
      </c>
      <c r="J126" s="228">
        <f t="shared" si="11"/>
        <v>0</v>
      </c>
      <c r="K126" s="228"/>
      <c r="L126" s="60">
        <f t="shared" si="12"/>
        <v>0</v>
      </c>
    </row>
    <row r="127" spans="1:12" x14ac:dyDescent="0.3">
      <c r="A127" s="93"/>
      <c r="B127" s="200"/>
      <c r="C127" s="201"/>
      <c r="D127" s="200"/>
      <c r="E127" s="293"/>
      <c r="F127" s="201"/>
      <c r="G127" s="318">
        <v>0</v>
      </c>
      <c r="H127" s="318"/>
      <c r="I127" s="106">
        <v>0</v>
      </c>
      <c r="J127" s="228">
        <f t="shared" si="11"/>
        <v>0</v>
      </c>
      <c r="K127" s="228"/>
      <c r="L127" s="60">
        <f t="shared" si="12"/>
        <v>0</v>
      </c>
    </row>
    <row r="128" spans="1:12" x14ac:dyDescent="0.3">
      <c r="A128" s="93"/>
      <c r="B128" s="200"/>
      <c r="C128" s="201"/>
      <c r="D128" s="200"/>
      <c r="E128" s="293"/>
      <c r="F128" s="201"/>
      <c r="G128" s="226">
        <v>0</v>
      </c>
      <c r="H128" s="227"/>
      <c r="I128" s="106">
        <v>0</v>
      </c>
      <c r="J128" s="352">
        <f t="shared" si="11"/>
        <v>0</v>
      </c>
      <c r="K128" s="353"/>
      <c r="L128" s="60">
        <f t="shared" si="12"/>
        <v>0</v>
      </c>
    </row>
    <row r="129" spans="1:12" x14ac:dyDescent="0.3">
      <c r="A129" s="93"/>
      <c r="B129" s="200"/>
      <c r="C129" s="201"/>
      <c r="D129" s="200"/>
      <c r="E129" s="293"/>
      <c r="F129" s="201"/>
      <c r="G129" s="226">
        <v>0</v>
      </c>
      <c r="H129" s="227"/>
      <c r="I129" s="106">
        <v>0</v>
      </c>
      <c r="J129" s="352">
        <f t="shared" si="11"/>
        <v>0</v>
      </c>
      <c r="K129" s="353"/>
      <c r="L129" s="60">
        <f t="shared" si="12"/>
        <v>0</v>
      </c>
    </row>
    <row r="130" spans="1:12" x14ac:dyDescent="0.3">
      <c r="A130" s="93"/>
      <c r="B130" s="200"/>
      <c r="C130" s="201"/>
      <c r="D130" s="200"/>
      <c r="E130" s="293"/>
      <c r="F130" s="201"/>
      <c r="G130" s="226">
        <v>0</v>
      </c>
      <c r="H130" s="227"/>
      <c r="I130" s="106">
        <v>0</v>
      </c>
      <c r="J130" s="352">
        <f t="shared" si="11"/>
        <v>0</v>
      </c>
      <c r="K130" s="353"/>
      <c r="L130" s="60">
        <f t="shared" si="12"/>
        <v>0</v>
      </c>
    </row>
    <row r="131" spans="1:12" x14ac:dyDescent="0.3">
      <c r="A131" s="93"/>
      <c r="B131" s="200"/>
      <c r="C131" s="201"/>
      <c r="D131" s="200"/>
      <c r="E131" s="293"/>
      <c r="F131" s="201"/>
      <c r="G131" s="226">
        <v>0</v>
      </c>
      <c r="H131" s="227"/>
      <c r="I131" s="106">
        <v>0</v>
      </c>
      <c r="J131" s="352">
        <f t="shared" ref="J131" si="13">IFERROR(IF(I131-G131&lt;0,0,IF(G131&lt;0,0,I131-G131)),0)</f>
        <v>0</v>
      </c>
      <c r="K131" s="353"/>
      <c r="L131" s="60">
        <f t="shared" ref="L131" si="14">ROUND(IF(J131*$L$21&lt;0,0,J131*$L$21),2)</f>
        <v>0</v>
      </c>
    </row>
    <row r="132" spans="1:12" x14ac:dyDescent="0.3">
      <c r="A132" s="93"/>
      <c r="B132" s="200"/>
      <c r="C132" s="201"/>
      <c r="D132" s="200"/>
      <c r="E132" s="293"/>
      <c r="F132" s="201"/>
      <c r="G132" s="226">
        <v>0</v>
      </c>
      <c r="H132" s="227"/>
      <c r="I132" s="106">
        <v>0</v>
      </c>
      <c r="J132" s="352">
        <f t="shared" si="11"/>
        <v>0</v>
      </c>
      <c r="K132" s="353"/>
      <c r="L132" s="60">
        <f t="shared" si="12"/>
        <v>0</v>
      </c>
    </row>
    <row r="133" spans="1:12" ht="14.4" thickBot="1" x14ac:dyDescent="0.35">
      <c r="A133" s="17"/>
      <c r="B133" s="43"/>
      <c r="C133" s="17"/>
      <c r="D133" s="271"/>
      <c r="E133" s="271"/>
      <c r="F133" s="271"/>
      <c r="G133" s="8"/>
      <c r="H133" s="74"/>
      <c r="I133" s="14" t="s">
        <v>114</v>
      </c>
      <c r="J133" s="269">
        <f>SUM(J123:J132)</f>
        <v>0</v>
      </c>
      <c r="K133" s="270"/>
      <c r="L133" s="50">
        <f>SUM(L123:L132)</f>
        <v>0</v>
      </c>
    </row>
    <row r="134" spans="1:12" ht="14.4" thickTop="1" x14ac:dyDescent="0.3">
      <c r="A134" s="135"/>
      <c r="B134" s="135"/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</row>
    <row r="135" spans="1:12" x14ac:dyDescent="0.3">
      <c r="A135" s="125" t="s">
        <v>793</v>
      </c>
      <c r="B135" s="127"/>
      <c r="C135" s="127"/>
      <c r="D135" s="127"/>
      <c r="E135" s="127"/>
      <c r="F135" s="127" t="s">
        <v>735</v>
      </c>
      <c r="G135" s="127"/>
      <c r="H135" s="127"/>
      <c r="I135" s="127"/>
      <c r="J135" s="127"/>
      <c r="K135" s="127"/>
      <c r="L135" s="128"/>
    </row>
    <row r="136" spans="1:12" ht="42.6" customHeight="1" x14ac:dyDescent="0.3">
      <c r="A136" s="81" t="s">
        <v>117</v>
      </c>
      <c r="B136" s="147" t="s">
        <v>136</v>
      </c>
      <c r="C136" s="148" t="s">
        <v>133</v>
      </c>
      <c r="D136" s="237" t="s">
        <v>134</v>
      </c>
      <c r="E136" s="239"/>
      <c r="F136" s="148" t="s">
        <v>135</v>
      </c>
      <c r="G136" s="255" t="s">
        <v>728</v>
      </c>
      <c r="H136" s="256"/>
      <c r="I136" s="138" t="s">
        <v>850</v>
      </c>
      <c r="J136" s="255" t="s">
        <v>851</v>
      </c>
      <c r="K136" s="256"/>
      <c r="L136" s="142" t="s">
        <v>759</v>
      </c>
    </row>
    <row r="137" spans="1:12" x14ac:dyDescent="0.3">
      <c r="A137" s="93"/>
      <c r="B137" s="108"/>
      <c r="C137" s="95">
        <v>0</v>
      </c>
      <c r="D137" s="281">
        <v>0</v>
      </c>
      <c r="E137" s="282"/>
      <c r="F137" s="95">
        <v>0</v>
      </c>
      <c r="G137" s="283">
        <f>SUM(C137,D137,F137)</f>
        <v>0</v>
      </c>
      <c r="H137" s="284"/>
      <c r="I137" s="149">
        <f>IF(G137&gt;0,$L$35,0)</f>
        <v>0</v>
      </c>
      <c r="J137" s="283">
        <f>IF(G137&gt;$L$35,G137-$L$35,0)</f>
        <v>0</v>
      </c>
      <c r="K137" s="284"/>
      <c r="L137" s="150">
        <f>G137-J137</f>
        <v>0</v>
      </c>
    </row>
    <row r="138" spans="1:12" x14ac:dyDescent="0.3">
      <c r="A138" s="93"/>
      <c r="B138" s="108"/>
      <c r="C138" s="96">
        <v>0</v>
      </c>
      <c r="D138" s="224">
        <v>0</v>
      </c>
      <c r="E138" s="225"/>
      <c r="F138" s="96">
        <v>0</v>
      </c>
      <c r="G138" s="222">
        <f t="shared" ref="G138:G143" si="15">SUM(C138,D138,F138)</f>
        <v>0</v>
      </c>
      <c r="H138" s="223"/>
      <c r="I138" s="151">
        <f t="shared" ref="I138:I143" si="16">IF(G138&gt;0,$L$35,0)</f>
        <v>0</v>
      </c>
      <c r="J138" s="222">
        <f t="shared" ref="J138:J143" si="17">IF(G138&gt;$L$35,G138-$L$35,0)</f>
        <v>0</v>
      </c>
      <c r="K138" s="223"/>
      <c r="L138" s="152">
        <f t="shared" ref="L138:L143" si="18">G138-J138</f>
        <v>0</v>
      </c>
    </row>
    <row r="139" spans="1:12" ht="13.2" customHeight="1" x14ac:dyDescent="0.3">
      <c r="A139" s="93"/>
      <c r="B139" s="108"/>
      <c r="C139" s="96">
        <v>0</v>
      </c>
      <c r="D139" s="224">
        <v>0</v>
      </c>
      <c r="E139" s="225"/>
      <c r="F139" s="96">
        <v>0</v>
      </c>
      <c r="G139" s="222">
        <f t="shared" si="15"/>
        <v>0</v>
      </c>
      <c r="H139" s="223"/>
      <c r="I139" s="151">
        <f t="shared" si="16"/>
        <v>0</v>
      </c>
      <c r="J139" s="222">
        <f t="shared" si="17"/>
        <v>0</v>
      </c>
      <c r="K139" s="223"/>
      <c r="L139" s="152">
        <f t="shared" si="18"/>
        <v>0</v>
      </c>
    </row>
    <row r="140" spans="1:12" x14ac:dyDescent="0.3">
      <c r="A140" s="93"/>
      <c r="B140" s="108"/>
      <c r="C140" s="96">
        <v>0</v>
      </c>
      <c r="D140" s="224">
        <v>0</v>
      </c>
      <c r="E140" s="225"/>
      <c r="F140" s="96">
        <v>0</v>
      </c>
      <c r="G140" s="222">
        <f t="shared" si="15"/>
        <v>0</v>
      </c>
      <c r="H140" s="223"/>
      <c r="I140" s="151">
        <f t="shared" si="16"/>
        <v>0</v>
      </c>
      <c r="J140" s="222">
        <f t="shared" si="17"/>
        <v>0</v>
      </c>
      <c r="K140" s="223"/>
      <c r="L140" s="152">
        <f t="shared" si="18"/>
        <v>0</v>
      </c>
    </row>
    <row r="141" spans="1:12" ht="13.2" customHeight="1" x14ac:dyDescent="0.3">
      <c r="A141" s="93"/>
      <c r="B141" s="108"/>
      <c r="C141" s="96">
        <v>0</v>
      </c>
      <c r="D141" s="224">
        <v>0</v>
      </c>
      <c r="E141" s="225"/>
      <c r="F141" s="96">
        <v>0</v>
      </c>
      <c r="G141" s="222">
        <f t="shared" si="15"/>
        <v>0</v>
      </c>
      <c r="H141" s="223"/>
      <c r="I141" s="151">
        <f t="shared" si="16"/>
        <v>0</v>
      </c>
      <c r="J141" s="222">
        <f t="shared" si="17"/>
        <v>0</v>
      </c>
      <c r="K141" s="223"/>
      <c r="L141" s="152">
        <f t="shared" si="18"/>
        <v>0</v>
      </c>
    </row>
    <row r="142" spans="1:12" x14ac:dyDescent="0.3">
      <c r="A142" s="93"/>
      <c r="B142" s="108"/>
      <c r="C142" s="96">
        <v>0</v>
      </c>
      <c r="D142" s="224">
        <v>0</v>
      </c>
      <c r="E142" s="225"/>
      <c r="F142" s="96">
        <v>0</v>
      </c>
      <c r="G142" s="222">
        <f t="shared" si="15"/>
        <v>0</v>
      </c>
      <c r="H142" s="223"/>
      <c r="I142" s="151">
        <f t="shared" si="16"/>
        <v>0</v>
      </c>
      <c r="J142" s="222">
        <f t="shared" si="17"/>
        <v>0</v>
      </c>
      <c r="K142" s="223"/>
      <c r="L142" s="152">
        <f t="shared" si="18"/>
        <v>0</v>
      </c>
    </row>
    <row r="143" spans="1:12" x14ac:dyDescent="0.3">
      <c r="A143" s="93"/>
      <c r="B143" s="108"/>
      <c r="C143" s="96">
        <v>0</v>
      </c>
      <c r="D143" s="224">
        <v>0</v>
      </c>
      <c r="E143" s="225"/>
      <c r="F143" s="96">
        <v>0</v>
      </c>
      <c r="G143" s="222">
        <f t="shared" si="15"/>
        <v>0</v>
      </c>
      <c r="H143" s="223"/>
      <c r="I143" s="151">
        <f t="shared" si="16"/>
        <v>0</v>
      </c>
      <c r="J143" s="222">
        <f t="shared" si="17"/>
        <v>0</v>
      </c>
      <c r="K143" s="223"/>
      <c r="L143" s="153">
        <f t="shared" si="18"/>
        <v>0</v>
      </c>
    </row>
    <row r="144" spans="1:12" ht="14.4" thickBot="1" x14ac:dyDescent="0.35">
      <c r="A144" s="253" t="s">
        <v>114</v>
      </c>
      <c r="B144" s="253"/>
      <c r="C144" s="49">
        <f>SUM(C137:C143)</f>
        <v>0</v>
      </c>
      <c r="D144" s="350">
        <f>SUM(D137:E143)</f>
        <v>0</v>
      </c>
      <c r="E144" s="355"/>
      <c r="F144" s="49">
        <f>SUM(F137:F143)</f>
        <v>0</v>
      </c>
      <c r="G144" s="350">
        <f>SUM(G137:H143)</f>
        <v>0</v>
      </c>
      <c r="H144" s="355"/>
      <c r="I144" s="49">
        <f>SUM(I137:I143)</f>
        <v>0</v>
      </c>
      <c r="J144" s="350">
        <f>SUM(J137:K143)</f>
        <v>0</v>
      </c>
      <c r="K144" s="355"/>
      <c r="L144" s="52">
        <f>SUM(L137:L143)</f>
        <v>0</v>
      </c>
    </row>
    <row r="145" spans="1:12" ht="13.2" customHeight="1" thickTop="1" x14ac:dyDescent="0.3">
      <c r="A145" s="130"/>
      <c r="B145" s="130"/>
      <c r="C145" s="48"/>
      <c r="D145" s="48"/>
      <c r="E145" s="48"/>
      <c r="F145" s="48"/>
      <c r="G145" s="48"/>
      <c r="H145" s="48"/>
      <c r="I145" s="48"/>
      <c r="J145"/>
      <c r="K145"/>
      <c r="L145"/>
    </row>
    <row r="146" spans="1:12" x14ac:dyDescent="0.3">
      <c r="A146" s="125" t="s">
        <v>797</v>
      </c>
      <c r="B146" s="127"/>
      <c r="C146" s="127"/>
      <c r="D146" s="127"/>
      <c r="E146" s="127"/>
      <c r="F146" s="127" t="s">
        <v>751</v>
      </c>
      <c r="G146" s="127"/>
      <c r="H146" s="127"/>
      <c r="I146" s="127"/>
      <c r="J146" s="127"/>
      <c r="K146" s="127"/>
      <c r="L146" s="128"/>
    </row>
    <row r="147" spans="1:12" ht="41.4" customHeight="1" x14ac:dyDescent="0.3">
      <c r="A147" s="133" t="s">
        <v>725</v>
      </c>
      <c r="B147" s="15" t="s">
        <v>136</v>
      </c>
      <c r="C147" s="133" t="s">
        <v>726</v>
      </c>
      <c r="D147" s="255" t="s">
        <v>760</v>
      </c>
      <c r="E147" s="256"/>
      <c r="F147" s="237" t="s">
        <v>727</v>
      </c>
      <c r="G147" s="257"/>
      <c r="H147" s="257"/>
      <c r="I147" s="257"/>
      <c r="J147" s="257"/>
      <c r="K147" s="258"/>
      <c r="L147" s="129" t="s">
        <v>759</v>
      </c>
    </row>
    <row r="148" spans="1:12" x14ac:dyDescent="0.3">
      <c r="A148" s="116"/>
      <c r="B148" s="108"/>
      <c r="C148" s="131"/>
      <c r="D148" s="260">
        <v>0</v>
      </c>
      <c r="E148" s="261"/>
      <c r="F148" s="262"/>
      <c r="G148" s="263"/>
      <c r="H148" s="263"/>
      <c r="I148" s="263"/>
      <c r="J148" s="263"/>
      <c r="K148" s="264"/>
      <c r="L148" s="18">
        <f>C148-D148</f>
        <v>0</v>
      </c>
    </row>
    <row r="149" spans="1:12" x14ac:dyDescent="0.3">
      <c r="A149" s="116"/>
      <c r="B149" s="108"/>
      <c r="C149" s="98">
        <v>0</v>
      </c>
      <c r="D149" s="245">
        <v>0</v>
      </c>
      <c r="E149" s="246"/>
      <c r="F149" s="266"/>
      <c r="G149" s="267"/>
      <c r="H149" s="267"/>
      <c r="I149" s="267"/>
      <c r="J149" s="267"/>
      <c r="K149" s="268"/>
      <c r="L149" s="47">
        <f>C149-D149</f>
        <v>0</v>
      </c>
    </row>
    <row r="150" spans="1:12" ht="14.4" thickBot="1" x14ac:dyDescent="0.35">
      <c r="A150" s="2"/>
      <c r="B150" s="12" t="s">
        <v>114</v>
      </c>
      <c r="C150" s="132">
        <f>SUM(C148:C149)</f>
        <v>0</v>
      </c>
      <c r="D150" s="251">
        <f>SUM(D148:E149)</f>
        <v>0</v>
      </c>
      <c r="E150" s="252"/>
      <c r="F150"/>
      <c r="G150" s="2"/>
      <c r="H150" s="2"/>
      <c r="I150" s="2"/>
      <c r="J150" s="253"/>
      <c r="K150" s="254"/>
      <c r="L150" s="55">
        <f>SUM(L148:L149)</f>
        <v>0</v>
      </c>
    </row>
    <row r="151" spans="1:12" ht="14.4" thickTop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1:12" ht="13.2" customHeight="1" x14ac:dyDescent="0.3">
      <c r="A152" s="125" t="s">
        <v>795</v>
      </c>
      <c r="B152" s="127"/>
      <c r="C152" s="127"/>
      <c r="D152" s="127"/>
      <c r="E152" s="127"/>
      <c r="F152" s="127" t="s">
        <v>741</v>
      </c>
      <c r="G152" s="127"/>
      <c r="H152" s="127"/>
      <c r="I152" s="127"/>
      <c r="J152" s="127"/>
      <c r="K152" s="127"/>
      <c r="L152" s="128"/>
    </row>
    <row r="153" spans="1:12" ht="41.4" customHeight="1" x14ac:dyDescent="0.3">
      <c r="A153" s="54" t="s">
        <v>117</v>
      </c>
      <c r="B153" s="33" t="s">
        <v>136</v>
      </c>
      <c r="C153" s="129" t="s">
        <v>728</v>
      </c>
      <c r="D153" s="255" t="s">
        <v>760</v>
      </c>
      <c r="E153" s="256"/>
      <c r="F153" s="243" t="s">
        <v>739</v>
      </c>
      <c r="G153" s="243"/>
      <c r="H153" s="255" t="s">
        <v>925</v>
      </c>
      <c r="I153" s="259"/>
      <c r="J153" s="259"/>
      <c r="K153" s="256"/>
      <c r="L153" s="129" t="s">
        <v>759</v>
      </c>
    </row>
    <row r="154" spans="1:12" x14ac:dyDescent="0.3">
      <c r="A154" s="93"/>
      <c r="B154" s="108"/>
      <c r="C154" s="131">
        <v>0</v>
      </c>
      <c r="D154" s="260">
        <v>0</v>
      </c>
      <c r="E154" s="261"/>
      <c r="F154" s="247"/>
      <c r="G154" s="247"/>
      <c r="H154" s="248"/>
      <c r="I154" s="249"/>
      <c r="J154" s="249"/>
      <c r="K154" s="250"/>
      <c r="L154" s="59">
        <f>C154-D154</f>
        <v>0</v>
      </c>
    </row>
    <row r="155" spans="1:12" x14ac:dyDescent="0.3">
      <c r="A155" s="93"/>
      <c r="B155" s="108"/>
      <c r="C155" s="98">
        <v>0</v>
      </c>
      <c r="D155" s="245">
        <v>0</v>
      </c>
      <c r="E155" s="246"/>
      <c r="F155" s="247"/>
      <c r="G155" s="247"/>
      <c r="H155" s="248"/>
      <c r="I155" s="249"/>
      <c r="J155" s="249"/>
      <c r="K155" s="250"/>
      <c r="L155" s="7">
        <f t="shared" ref="L155:L159" si="19">C155-D155</f>
        <v>0</v>
      </c>
    </row>
    <row r="156" spans="1:12" x14ac:dyDescent="0.3">
      <c r="A156" s="93"/>
      <c r="B156" s="108"/>
      <c r="C156" s="98">
        <v>0</v>
      </c>
      <c r="D156" s="245">
        <v>0</v>
      </c>
      <c r="E156" s="246"/>
      <c r="F156" s="247"/>
      <c r="G156" s="247"/>
      <c r="H156" s="248"/>
      <c r="I156" s="249"/>
      <c r="J156" s="249"/>
      <c r="K156" s="250"/>
      <c r="L156" s="7">
        <f t="shared" si="19"/>
        <v>0</v>
      </c>
    </row>
    <row r="157" spans="1:12" x14ac:dyDescent="0.3">
      <c r="A157" s="93"/>
      <c r="B157" s="108"/>
      <c r="C157" s="98">
        <v>0</v>
      </c>
      <c r="D157" s="245">
        <v>0</v>
      </c>
      <c r="E157" s="246"/>
      <c r="F157" s="247"/>
      <c r="G157" s="247"/>
      <c r="H157" s="248"/>
      <c r="I157" s="249"/>
      <c r="J157" s="249"/>
      <c r="K157" s="250"/>
      <c r="L157" s="7">
        <f t="shared" si="19"/>
        <v>0</v>
      </c>
    </row>
    <row r="158" spans="1:12" x14ac:dyDescent="0.3">
      <c r="A158" s="93"/>
      <c r="B158" s="108"/>
      <c r="C158" s="98">
        <v>0</v>
      </c>
      <c r="D158" s="245">
        <v>0</v>
      </c>
      <c r="E158" s="246"/>
      <c r="F158" s="247"/>
      <c r="G158" s="247"/>
      <c r="H158" s="248"/>
      <c r="I158" s="249"/>
      <c r="J158" s="249"/>
      <c r="K158" s="250"/>
      <c r="L158" s="7">
        <f t="shared" si="19"/>
        <v>0</v>
      </c>
    </row>
    <row r="159" spans="1:12" x14ac:dyDescent="0.3">
      <c r="A159" s="93"/>
      <c r="B159" s="108"/>
      <c r="C159" s="98">
        <v>0</v>
      </c>
      <c r="D159" s="245">
        <v>0</v>
      </c>
      <c r="E159" s="246"/>
      <c r="F159" s="247"/>
      <c r="G159" s="247"/>
      <c r="H159" s="248"/>
      <c r="I159" s="249"/>
      <c r="J159" s="249"/>
      <c r="K159" s="250"/>
      <c r="L159" s="7">
        <f t="shared" si="19"/>
        <v>0</v>
      </c>
    </row>
    <row r="160" spans="1:12" ht="14.4" thickBot="1" x14ac:dyDescent="0.35">
      <c r="A160" s="2"/>
      <c r="B160" s="12" t="s">
        <v>114</v>
      </c>
      <c r="C160" s="132">
        <f>SUM(C154:C159)</f>
        <v>0</v>
      </c>
      <c r="D160" s="251">
        <f>SUM(D154:E159)</f>
        <v>0</v>
      </c>
      <c r="E160" s="252"/>
      <c r="F160" s="2"/>
      <c r="G160" s="2"/>
      <c r="H160" s="2"/>
      <c r="I160" s="2"/>
      <c r="J160" s="253"/>
      <c r="K160" s="254"/>
      <c r="L160" s="55">
        <f>SUM(L154:L159)</f>
        <v>0</v>
      </c>
    </row>
    <row r="161" spans="1:12" ht="14.4" thickTop="1" x14ac:dyDescent="0.3">
      <c r="A161" s="134"/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</row>
  </sheetData>
  <sheetProtection algorithmName="SHA-512" hashValue="DmAb6PXV65x0IwJHeUI7IDk6+g4drPnI63EUvQvA4u7SoO9W+bLxUK4qSwAAI6nxV360XlGIpzBVpATQ2fZy0A==" saltValue="abEBYq1WG+bdnddlrfvNuw==" spinCount="100000" sheet="1" selectLockedCells="1"/>
  <mergeCells count="287">
    <mergeCell ref="G140:H140"/>
    <mergeCell ref="J140:K140"/>
    <mergeCell ref="A106:E107"/>
    <mergeCell ref="A103:E104"/>
    <mergeCell ref="D147:E147"/>
    <mergeCell ref="F147:K147"/>
    <mergeCell ref="B130:C130"/>
    <mergeCell ref="B132:C132"/>
    <mergeCell ref="B131:C131"/>
    <mergeCell ref="A144:B144"/>
    <mergeCell ref="A114:L114"/>
    <mergeCell ref="A115:L115"/>
    <mergeCell ref="A118:L118"/>
    <mergeCell ref="A116:L116"/>
    <mergeCell ref="J136:K136"/>
    <mergeCell ref="D137:E137"/>
    <mergeCell ref="G137:H137"/>
    <mergeCell ref="J137:K137"/>
    <mergeCell ref="D138:E138"/>
    <mergeCell ref="G138:H138"/>
    <mergeCell ref="G142:H142"/>
    <mergeCell ref="J142:K142"/>
    <mergeCell ref="D143:E143"/>
    <mergeCell ref="G143:H143"/>
    <mergeCell ref="D150:E150"/>
    <mergeCell ref="J150:K150"/>
    <mergeCell ref="D133:F133"/>
    <mergeCell ref="J133:K133"/>
    <mergeCell ref="J129:K129"/>
    <mergeCell ref="D130:F130"/>
    <mergeCell ref="G130:H130"/>
    <mergeCell ref="J130:K130"/>
    <mergeCell ref="D132:F132"/>
    <mergeCell ref="G132:H132"/>
    <mergeCell ref="J132:K132"/>
    <mergeCell ref="D131:F131"/>
    <mergeCell ref="G131:H131"/>
    <mergeCell ref="J131:K131"/>
    <mergeCell ref="D144:E144"/>
    <mergeCell ref="G144:H144"/>
    <mergeCell ref="J144:K144"/>
    <mergeCell ref="J143:K143"/>
    <mergeCell ref="D136:E136"/>
    <mergeCell ref="G136:H136"/>
    <mergeCell ref="D139:E139"/>
    <mergeCell ref="G139:H139"/>
    <mergeCell ref="J139:K139"/>
    <mergeCell ref="D140:E140"/>
    <mergeCell ref="D160:E160"/>
    <mergeCell ref="J160:K160"/>
    <mergeCell ref="A119:L119"/>
    <mergeCell ref="A117:L117"/>
    <mergeCell ref="B122:C122"/>
    <mergeCell ref="D122:F122"/>
    <mergeCell ref="G122:H122"/>
    <mergeCell ref="J122:K122"/>
    <mergeCell ref="B123:C123"/>
    <mergeCell ref="D123:F123"/>
    <mergeCell ref="G123:H123"/>
    <mergeCell ref="J123:K123"/>
    <mergeCell ref="B124:C124"/>
    <mergeCell ref="D124:F124"/>
    <mergeCell ref="G124:H124"/>
    <mergeCell ref="J124:K124"/>
    <mergeCell ref="B125:C125"/>
    <mergeCell ref="D125:F125"/>
    <mergeCell ref="G125:H125"/>
    <mergeCell ref="J125:K125"/>
    <mergeCell ref="B126:C126"/>
    <mergeCell ref="D126:F126"/>
    <mergeCell ref="D157:E157"/>
    <mergeCell ref="F157:G157"/>
    <mergeCell ref="H157:K157"/>
    <mergeCell ref="D158:E158"/>
    <mergeCell ref="F158:G158"/>
    <mergeCell ref="H158:K158"/>
    <mergeCell ref="D159:E159"/>
    <mergeCell ref="F159:G159"/>
    <mergeCell ref="H159:K159"/>
    <mergeCell ref="D154:E154"/>
    <mergeCell ref="F154:G154"/>
    <mergeCell ref="H154:K154"/>
    <mergeCell ref="D155:E155"/>
    <mergeCell ref="F155:G155"/>
    <mergeCell ref="H155:K155"/>
    <mergeCell ref="D156:E156"/>
    <mergeCell ref="F156:G156"/>
    <mergeCell ref="H156:K156"/>
    <mergeCell ref="D148:E148"/>
    <mergeCell ref="F148:K148"/>
    <mergeCell ref="D149:E149"/>
    <mergeCell ref="F149:K149"/>
    <mergeCell ref="A63:L63"/>
    <mergeCell ref="G57:H57"/>
    <mergeCell ref="A58:B58"/>
    <mergeCell ref="D58:E58"/>
    <mergeCell ref="D153:E153"/>
    <mergeCell ref="F153:G153"/>
    <mergeCell ref="H153:K153"/>
    <mergeCell ref="G126:H126"/>
    <mergeCell ref="J126:K126"/>
    <mergeCell ref="B127:C127"/>
    <mergeCell ref="D127:F127"/>
    <mergeCell ref="G127:H127"/>
    <mergeCell ref="J127:K127"/>
    <mergeCell ref="B128:C128"/>
    <mergeCell ref="D128:F128"/>
    <mergeCell ref="G128:H128"/>
    <mergeCell ref="J128:K128"/>
    <mergeCell ref="B129:C129"/>
    <mergeCell ref="D129:F129"/>
    <mergeCell ref="G129:H129"/>
    <mergeCell ref="D141:E141"/>
    <mergeCell ref="G141:H141"/>
    <mergeCell ref="J141:K141"/>
    <mergeCell ref="D142:E142"/>
    <mergeCell ref="J138:K138"/>
    <mergeCell ref="G84:G85"/>
    <mergeCell ref="G99:H99"/>
    <mergeCell ref="G98:H98"/>
    <mergeCell ref="G97:H97"/>
    <mergeCell ref="E96:H96"/>
    <mergeCell ref="G90:H90"/>
    <mergeCell ref="G91:H91"/>
    <mergeCell ref="G92:H92"/>
    <mergeCell ref="G93:H93"/>
    <mergeCell ref="J93:K93"/>
    <mergeCell ref="J87:K88"/>
    <mergeCell ref="C86:E86"/>
    <mergeCell ref="A96:D97"/>
    <mergeCell ref="H84:L86"/>
    <mergeCell ref="L87:L88"/>
    <mergeCell ref="D93:E93"/>
    <mergeCell ref="J89:K89"/>
    <mergeCell ref="J90:K90"/>
    <mergeCell ref="J91:K91"/>
    <mergeCell ref="B22:C22"/>
    <mergeCell ref="B23:C23"/>
    <mergeCell ref="D22:F22"/>
    <mergeCell ref="D23:F23"/>
    <mergeCell ref="G26:H26"/>
    <mergeCell ref="J26:K26"/>
    <mergeCell ref="G27:H27"/>
    <mergeCell ref="J27:K27"/>
    <mergeCell ref="G24:H24"/>
    <mergeCell ref="J24:K24"/>
    <mergeCell ref="G25:H25"/>
    <mergeCell ref="J25:K25"/>
    <mergeCell ref="B24:C24"/>
    <mergeCell ref="B25:C25"/>
    <mergeCell ref="G45:K46"/>
    <mergeCell ref="A84:F85"/>
    <mergeCell ref="D48:E48"/>
    <mergeCell ref="G48:H48"/>
    <mergeCell ref="D55:E55"/>
    <mergeCell ref="G55:H55"/>
    <mergeCell ref="A62:L62"/>
    <mergeCell ref="A2:L2"/>
    <mergeCell ref="A3:L3"/>
    <mergeCell ref="A4:L4"/>
    <mergeCell ref="A6:C6"/>
    <mergeCell ref="E6:G6"/>
    <mergeCell ref="K6:L6"/>
    <mergeCell ref="C11:I11"/>
    <mergeCell ref="C13:I13"/>
    <mergeCell ref="C15:E15"/>
    <mergeCell ref="G15:I15"/>
    <mergeCell ref="G22:H22"/>
    <mergeCell ref="J22:K22"/>
    <mergeCell ref="G23:H23"/>
    <mergeCell ref="J23:K23"/>
    <mergeCell ref="B26:C26"/>
    <mergeCell ref="A7:C7"/>
    <mergeCell ref="E7:G7"/>
    <mergeCell ref="K7:L7"/>
    <mergeCell ref="A8:E8"/>
    <mergeCell ref="G8:L8"/>
    <mergeCell ref="A9:E9"/>
    <mergeCell ref="G9:L9"/>
    <mergeCell ref="J17:L17"/>
    <mergeCell ref="B29:C29"/>
    <mergeCell ref="B30:C30"/>
    <mergeCell ref="B31:C31"/>
    <mergeCell ref="D28:F28"/>
    <mergeCell ref="D29:F29"/>
    <mergeCell ref="D30:F30"/>
    <mergeCell ref="D31:F31"/>
    <mergeCell ref="B27:C27"/>
    <mergeCell ref="D24:F24"/>
    <mergeCell ref="D25:F25"/>
    <mergeCell ref="D26:F26"/>
    <mergeCell ref="D27:F27"/>
    <mergeCell ref="G31:H31"/>
    <mergeCell ref="J31:K31"/>
    <mergeCell ref="G28:H28"/>
    <mergeCell ref="J28:K28"/>
    <mergeCell ref="G29:H29"/>
    <mergeCell ref="J29:K29"/>
    <mergeCell ref="A64:L64"/>
    <mergeCell ref="D70:E70"/>
    <mergeCell ref="F70:K70"/>
    <mergeCell ref="J32:K32"/>
    <mergeCell ref="D32:F32"/>
    <mergeCell ref="D51:E51"/>
    <mergeCell ref="G51:H51"/>
    <mergeCell ref="A44:L44"/>
    <mergeCell ref="A41:L43"/>
    <mergeCell ref="A37:L39"/>
    <mergeCell ref="D49:E49"/>
    <mergeCell ref="G49:H49"/>
    <mergeCell ref="D50:E50"/>
    <mergeCell ref="G50:H50"/>
    <mergeCell ref="C45:F45"/>
    <mergeCell ref="D57:E57"/>
    <mergeCell ref="J48:K48"/>
    <mergeCell ref="J49:K49"/>
    <mergeCell ref="J50:K50"/>
    <mergeCell ref="J51:K51"/>
    <mergeCell ref="J55:K55"/>
    <mergeCell ref="J57:K57"/>
    <mergeCell ref="J58:K58"/>
    <mergeCell ref="D56:E56"/>
    <mergeCell ref="J71:K71"/>
    <mergeCell ref="D68:E68"/>
    <mergeCell ref="F68:K68"/>
    <mergeCell ref="D76:E76"/>
    <mergeCell ref="F76:G76"/>
    <mergeCell ref="H76:K76"/>
    <mergeCell ref="D77:E77"/>
    <mergeCell ref="F77:G77"/>
    <mergeCell ref="H77:K77"/>
    <mergeCell ref="D74:E74"/>
    <mergeCell ref="F74:G74"/>
    <mergeCell ref="H74:K74"/>
    <mergeCell ref="D75:E75"/>
    <mergeCell ref="F75:G75"/>
    <mergeCell ref="H75:K75"/>
    <mergeCell ref="D69:E69"/>
    <mergeCell ref="F69:K69"/>
    <mergeCell ref="J30:K30"/>
    <mergeCell ref="J92:K92"/>
    <mergeCell ref="D91:E91"/>
    <mergeCell ref="D92:E92"/>
    <mergeCell ref="D89:E89"/>
    <mergeCell ref="D90:E90"/>
    <mergeCell ref="J94:K94"/>
    <mergeCell ref="G94:H94"/>
    <mergeCell ref="A87:A88"/>
    <mergeCell ref="B87:E87"/>
    <mergeCell ref="F87:I87"/>
    <mergeCell ref="D88:E88"/>
    <mergeCell ref="D80:E80"/>
    <mergeCell ref="F80:G80"/>
    <mergeCell ref="H80:K80"/>
    <mergeCell ref="D81:E81"/>
    <mergeCell ref="J81:K81"/>
    <mergeCell ref="D78:E78"/>
    <mergeCell ref="F78:G78"/>
    <mergeCell ref="H78:K78"/>
    <mergeCell ref="D79:E79"/>
    <mergeCell ref="F79:G79"/>
    <mergeCell ref="H79:K79"/>
    <mergeCell ref="D71:E71"/>
    <mergeCell ref="B28:C28"/>
    <mergeCell ref="G101:H101"/>
    <mergeCell ref="G102:H102"/>
    <mergeCell ref="E97:F97"/>
    <mergeCell ref="E98:F98"/>
    <mergeCell ref="E99:F99"/>
    <mergeCell ref="G88:H88"/>
    <mergeCell ref="G89:H89"/>
    <mergeCell ref="C17:E17"/>
    <mergeCell ref="A21:K21"/>
    <mergeCell ref="A35:K35"/>
    <mergeCell ref="G58:H58"/>
    <mergeCell ref="G56:H56"/>
    <mergeCell ref="J56:K56"/>
    <mergeCell ref="D52:E52"/>
    <mergeCell ref="G52:H52"/>
    <mergeCell ref="J52:K52"/>
    <mergeCell ref="D53:E53"/>
    <mergeCell ref="G53:H53"/>
    <mergeCell ref="J53:K53"/>
    <mergeCell ref="D54:E54"/>
    <mergeCell ref="G54:H54"/>
    <mergeCell ref="J54:K54"/>
    <mergeCell ref="G30:H30"/>
  </mergeCells>
  <conditionalFormatting sqref="A96">
    <cfRule type="containsText" dxfId="38" priority="2" operator="containsText" text="EXPENSES PAID BY TRAVEL ADVANCE">
      <formula>NOT(ISERROR(SEARCH("EXPENSES PAID BY TRAVEL ADVANCE",A96)))</formula>
    </cfRule>
  </conditionalFormatting>
  <conditionalFormatting sqref="H84:L86">
    <cfRule type="containsText" dxfId="37" priority="1" operator="containsText" text="EXPENSES">
      <formula>NOT(ISERROR(SEARCH("EXPENSES",H84)))</formula>
    </cfRule>
  </conditionalFormatting>
  <dataValidations count="9">
    <dataValidation type="whole" allowBlank="1" showErrorMessage="1" error="Enter a whole number between 0 and 1,000,000." sqref="G123:I132 G23:I31" xr:uid="{00000000-0002-0000-0000-000000000000}">
      <formula1>0</formula1>
      <formula2>1000000</formula2>
    </dataValidation>
    <dataValidation type="decimal" allowBlank="1" showErrorMessage="1" error="A dollar amount must be entered." sqref="F49:F57 C49:D57 F137:F143 C137:D143" xr:uid="{00000000-0002-0000-0000-000001000000}">
      <formula1>0</formula1>
      <formula2>1000</formula2>
    </dataValidation>
    <dataValidation type="date" allowBlank="1" showErrorMessage="1" error="A valid date must be entered." sqref="C15:E15 G15:I15" xr:uid="{00000000-0002-0000-0000-000002000000}">
      <formula1>45839</formula1>
      <formula2>46304</formula2>
    </dataValidation>
    <dataValidation type="date" errorStyle="warning" allowBlank="1" showErrorMessage="1" error="Date is not within the travel dates provided." sqref="A75:A80 A154:A159" xr:uid="{00000000-0002-0000-0000-000003000000}">
      <formula1>$C$15</formula1>
      <formula2>$G$15</formula2>
    </dataValidation>
    <dataValidation type="date" allowBlank="1" showErrorMessage="1" error="Date is not within the travel dates provided." sqref="A137:A143 A123:A132 A23:A31 A49:A57" xr:uid="{00000000-0002-0000-0000-000004000000}">
      <formula1>$C$15</formula1>
      <formula2>$G$15</formula2>
    </dataValidation>
    <dataValidation type="decimal" allowBlank="1" showErrorMessage="1" error="A dollar amount must be entered." sqref="C69:C70 C75:C80 C154:C159 C148:C149" xr:uid="{00000000-0002-0000-0000-000005000000}">
      <formula1>0</formula1>
      <formula2>5000</formula2>
    </dataValidation>
    <dataValidation type="decimal" allowBlank="1" showErrorMessage="1" error="A dollar amount must be entered as a positive number." sqref="D69:E70 D75:E80 D154:E159 D148:E149" xr:uid="{00000000-0002-0000-0000-000006000000}">
      <formula1>0</formula1>
      <formula2>5000</formula2>
    </dataValidation>
    <dataValidation type="whole" allowBlank="1" showErrorMessage="1" error="A whole number between 0 and 31 must be entered." sqref="A69:A70 A148:A149" xr:uid="{00000000-0002-0000-0000-000007000000}">
      <formula1>0</formula1>
      <formula2>31</formula2>
    </dataValidation>
    <dataValidation type="decimal" operator="greaterThanOrEqual" allowBlank="1" showInputMessage="1" showErrorMessage="1" error="A positive number must be entered for the total Travel Advance amount." sqref="G84:G85" xr:uid="{00000000-0002-0000-0000-000008000000}">
      <formula1>0</formula1>
    </dataValidation>
  </dataValidations>
  <printOptions horizontalCentered="1"/>
  <pageMargins left="0.45" right="0.45" top="0.25" bottom="0.25" header="0.3" footer="0.25"/>
  <pageSetup scale="99" fitToHeight="3" orientation="portrait" horizontalDpi="1200" verticalDpi="1200" r:id="rId1"/>
  <headerFooter>
    <oddFooter>&amp;LForm Version 10/1/25 - 12/31/25&amp;RPage &amp;P of &amp;N</oddFooter>
  </headerFooter>
  <rowBreaks count="1" manualBreakCount="1">
    <brk id="112" max="11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error="Select the payment method from the drop-down list.  Click Retry and delete any invalid data to use the drop-down list." promptTitle="Select Payment Method" prompt="Select Payment Method from list or enter separately." xr:uid="{00000000-0002-0000-0000-00000A000000}">
          <x14:formula1>
            <xm:f>Data!$F$3:$F$6</xm:f>
          </x14:formula1>
          <xm:sqref>B148:B149 B69:B70 B75:B80 B154:B159 B49:B57 B137:B143</xm:sqref>
        </x14:dataValidation>
        <x14:dataValidation type="list" allowBlank="1" showErrorMessage="1" error="Select State from drop-down list or enter State abbreviation." xr:uid="{00000000-0002-0000-0000-00000B000000}">
          <x14:formula1>
            <xm:f>Data!$K$3:$K$56</xm:f>
          </x14:formula1>
          <xm:sqref>B45</xm:sqref>
        </x14:dataValidation>
        <x14:dataValidation type="list" allowBlank="1" xr:uid="{00000000-0002-0000-0000-00000C000000}">
          <x14:formula1>
            <xm:f>Data!$F$9:$F$15</xm:f>
          </x14:formula1>
          <xm:sqref>F75:G80 F154:G159</xm:sqref>
        </x14:dataValidation>
        <x14:dataValidation type="list" allowBlank="1" showInputMessage="1" xr:uid="{00000000-0002-0000-0000-00000D000000}">
          <x14:formula1>
            <xm:f>OFFSET(Data!$D$3,MATCH($A$9,Data!$C$3:$C$194, 0)-1, 0, COUNTIF(Data!$C$3:$C$194,$A$9),1)</xm:f>
          </x14:formula1>
          <xm:sqref>G9:L9</xm:sqref>
        </x14:dataValidation>
        <x14:dataValidation type="list" allowBlank="1" showErrorMessage="1" error="Select County or Non-Standard Area from list.  Leave cell blank if the travel location is not listed." xr:uid="{00000000-0002-0000-0000-00000E000000}">
          <x14:formula1>
            <xm:f>OFFSET(Data!$O$3,MATCH($B$45,Data!$M$3:$M$298, 0)-1, 0, COUNTIF(Data!$M$3:$M$298,$B$45),1)</xm:f>
          </x14:formula1>
          <xm:sqref>G45:K46</xm:sqref>
        </x14:dataValidation>
        <x14:dataValidation type="list" allowBlank="1" xr:uid="{00000000-0002-0000-0000-00000F000000}">
          <x14:formula1>
            <xm:f>Data!$A$3:$A$48</xm:f>
          </x14:formula1>
          <xm:sqref>A9:E9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98"/>
  <sheetViews>
    <sheetView zoomScale="70" zoomScaleNormal="70" workbookViewId="0">
      <selection activeCell="C199" sqref="C199"/>
    </sheetView>
  </sheetViews>
  <sheetFormatPr defaultColWidth="8.88671875" defaultRowHeight="13.8" x14ac:dyDescent="0.3"/>
  <cols>
    <col min="1" max="1" width="39.33203125" style="2" bestFit="1" customWidth="1"/>
    <col min="2" max="2" width="8.88671875" style="2"/>
    <col min="3" max="3" width="39.33203125" style="2" bestFit="1" customWidth="1"/>
    <col min="4" max="4" width="34.6640625" style="2" bestFit="1" customWidth="1"/>
    <col min="5" max="5" width="8.88671875" style="2"/>
    <col min="6" max="6" width="21.88671875" style="2" customWidth="1"/>
    <col min="7" max="7" width="8.88671875" style="2"/>
    <col min="8" max="8" width="8.88671875" style="2" customWidth="1"/>
    <col min="9" max="9" width="8.88671875" style="2"/>
    <col min="10" max="10" width="16.44140625" style="2" bestFit="1" customWidth="1"/>
    <col min="11" max="11" width="12.109375" style="2" customWidth="1"/>
    <col min="12" max="12" width="8.88671875" style="2"/>
    <col min="13" max="13" width="9.33203125" style="8" customWidth="1"/>
    <col min="14" max="14" width="28.33203125" style="8" customWidth="1"/>
    <col min="15" max="15" width="39.33203125" style="8" customWidth="1"/>
    <col min="16" max="16" width="13.109375" style="8" customWidth="1"/>
    <col min="17" max="17" width="12.33203125" style="8" customWidth="1"/>
    <col min="18" max="20" width="10.6640625" style="2" customWidth="1"/>
    <col min="21" max="21" width="8.88671875" style="2"/>
    <col min="22" max="22" width="12.6640625" style="2" customWidth="1"/>
    <col min="23" max="23" width="10.33203125" style="2" customWidth="1"/>
    <col min="24" max="25" width="8.88671875" style="2"/>
    <col min="26" max="26" width="9.44140625" style="2" customWidth="1"/>
    <col min="27" max="16384" width="8.88671875" style="2"/>
  </cols>
  <sheetData>
    <row r="1" spans="1:27" x14ac:dyDescent="0.3">
      <c r="J1" s="16" t="s">
        <v>722</v>
      </c>
      <c r="M1" s="32" t="s">
        <v>921</v>
      </c>
      <c r="O1" s="8" t="s">
        <v>791</v>
      </c>
      <c r="V1" s="16"/>
    </row>
    <row r="2" spans="1:27" ht="41.4" x14ac:dyDescent="0.3">
      <c r="A2" s="24" t="s">
        <v>5</v>
      </c>
      <c r="B2" s="25"/>
      <c r="C2" s="169" t="s">
        <v>5</v>
      </c>
      <c r="D2" s="170" t="s">
        <v>25</v>
      </c>
      <c r="F2" s="19" t="s">
        <v>137</v>
      </c>
      <c r="G2" s="8"/>
      <c r="H2" s="35" t="s">
        <v>723</v>
      </c>
      <c r="J2" s="20" t="s">
        <v>658</v>
      </c>
      <c r="K2" s="21" t="s">
        <v>662</v>
      </c>
      <c r="M2" s="21" t="s">
        <v>658</v>
      </c>
      <c r="N2" s="21" t="s">
        <v>659</v>
      </c>
      <c r="O2" s="21" t="s">
        <v>660</v>
      </c>
      <c r="P2" s="21" t="s">
        <v>895</v>
      </c>
      <c r="Q2" s="21" t="s">
        <v>721</v>
      </c>
      <c r="R2" s="21" t="s">
        <v>892</v>
      </c>
      <c r="S2" s="21" t="s">
        <v>893</v>
      </c>
      <c r="T2" s="21" t="s">
        <v>894</v>
      </c>
      <c r="V2"/>
      <c r="W2" s="10"/>
      <c r="X2" s="10"/>
      <c r="Y2" s="10"/>
      <c r="Z2" s="10"/>
      <c r="AA2" s="10"/>
    </row>
    <row r="3" spans="1:27" x14ac:dyDescent="0.3">
      <c r="A3" s="23"/>
      <c r="C3" s="171"/>
      <c r="D3" s="172"/>
      <c r="F3" s="2" t="s">
        <v>115</v>
      </c>
      <c r="H3" s="2" t="s">
        <v>140</v>
      </c>
      <c r="J3" s="8" t="s">
        <v>663</v>
      </c>
      <c r="K3" s="22" t="s">
        <v>141</v>
      </c>
      <c r="M3" s="196" t="s">
        <v>141</v>
      </c>
      <c r="N3" s="197" t="s">
        <v>142</v>
      </c>
      <c r="O3" s="197" t="s">
        <v>340</v>
      </c>
      <c r="P3" s="198">
        <v>80</v>
      </c>
      <c r="Q3" s="198">
        <v>75</v>
      </c>
      <c r="R3" s="126"/>
      <c r="S3" s="126"/>
      <c r="T3" s="126"/>
      <c r="V3" s="28"/>
      <c r="W3" s="27"/>
      <c r="X3" s="27"/>
      <c r="Y3" s="27"/>
      <c r="Z3" s="27"/>
      <c r="AA3" s="26"/>
    </row>
    <row r="4" spans="1:27" x14ac:dyDescent="0.3">
      <c r="A4" s="194" t="s">
        <v>764</v>
      </c>
      <c r="C4" s="173" t="s">
        <v>799</v>
      </c>
      <c r="D4" s="174" t="s">
        <v>27</v>
      </c>
      <c r="F4" s="2" t="s">
        <v>743</v>
      </c>
      <c r="H4" s="2" t="s">
        <v>139</v>
      </c>
      <c r="J4" s="8" t="s">
        <v>664</v>
      </c>
      <c r="K4" s="22" t="s">
        <v>665</v>
      </c>
      <c r="M4" s="196" t="s">
        <v>141</v>
      </c>
      <c r="N4" s="197" t="s">
        <v>143</v>
      </c>
      <c r="O4" s="197" t="s">
        <v>144</v>
      </c>
      <c r="P4" s="198">
        <v>74</v>
      </c>
      <c r="Q4" s="198">
        <v>69</v>
      </c>
      <c r="R4" s="126"/>
      <c r="S4" s="126"/>
      <c r="T4" s="126"/>
      <c r="V4" s="28"/>
      <c r="W4" s="27"/>
      <c r="X4" s="27"/>
      <c r="Y4" s="27"/>
      <c r="Z4" s="27"/>
      <c r="AA4" s="26"/>
    </row>
    <row r="5" spans="1:27" x14ac:dyDescent="0.3">
      <c r="A5" s="168" t="s">
        <v>902</v>
      </c>
      <c r="C5" s="175" t="s">
        <v>799</v>
      </c>
      <c r="D5" s="176" t="s">
        <v>28</v>
      </c>
      <c r="F5" s="2" t="s">
        <v>740</v>
      </c>
      <c r="J5" s="8" t="s">
        <v>666</v>
      </c>
      <c r="K5" s="22" t="s">
        <v>149</v>
      </c>
      <c r="M5" s="196" t="s">
        <v>141</v>
      </c>
      <c r="N5" s="197" t="s">
        <v>922</v>
      </c>
      <c r="O5" s="197" t="s">
        <v>647</v>
      </c>
      <c r="P5" s="198">
        <v>74</v>
      </c>
      <c r="Q5" s="198">
        <v>69</v>
      </c>
      <c r="R5" s="126"/>
      <c r="S5" s="126"/>
      <c r="T5" s="126"/>
      <c r="V5" s="28"/>
      <c r="W5" s="27"/>
      <c r="X5" s="27"/>
      <c r="Y5" s="27"/>
      <c r="Z5" s="27"/>
      <c r="AA5" s="26"/>
    </row>
    <row r="6" spans="1:27" x14ac:dyDescent="0.3">
      <c r="A6" s="167" t="s">
        <v>7</v>
      </c>
      <c r="C6" s="173" t="s">
        <v>799</v>
      </c>
      <c r="D6" s="174" t="s">
        <v>29</v>
      </c>
      <c r="F6" s="2" t="s">
        <v>781</v>
      </c>
      <c r="J6" s="8" t="s">
        <v>667</v>
      </c>
      <c r="K6" s="22" t="s">
        <v>146</v>
      </c>
      <c r="M6" s="196" t="s">
        <v>141</v>
      </c>
      <c r="N6" s="197" t="s">
        <v>145</v>
      </c>
      <c r="O6" s="197" t="s">
        <v>145</v>
      </c>
      <c r="P6" s="198">
        <v>74</v>
      </c>
      <c r="Q6" s="198">
        <v>69</v>
      </c>
      <c r="R6" s="126"/>
      <c r="S6" s="126"/>
      <c r="T6" s="126"/>
      <c r="V6" s="28"/>
      <c r="W6" s="27"/>
      <c r="X6" s="27"/>
      <c r="Y6" s="27"/>
      <c r="Z6" s="27"/>
      <c r="AA6" s="26"/>
    </row>
    <row r="7" spans="1:27" x14ac:dyDescent="0.3">
      <c r="A7" s="167" t="s">
        <v>10</v>
      </c>
      <c r="C7" s="175" t="s">
        <v>6</v>
      </c>
      <c r="D7" s="176" t="s">
        <v>30</v>
      </c>
      <c r="J7" s="8" t="s">
        <v>668</v>
      </c>
      <c r="K7" s="22" t="s">
        <v>159</v>
      </c>
      <c r="M7" s="196" t="s">
        <v>146</v>
      </c>
      <c r="N7" s="197" t="s">
        <v>147</v>
      </c>
      <c r="O7" s="197" t="s">
        <v>148</v>
      </c>
      <c r="P7" s="198">
        <v>68</v>
      </c>
      <c r="Q7" s="198">
        <v>63</v>
      </c>
      <c r="R7" s="126"/>
      <c r="S7" s="126"/>
      <c r="T7" s="126"/>
      <c r="V7" s="28"/>
      <c r="W7" s="27"/>
      <c r="X7" s="27"/>
      <c r="Y7" s="27"/>
      <c r="Z7" s="27"/>
      <c r="AA7" s="26"/>
    </row>
    <row r="8" spans="1:27" x14ac:dyDescent="0.3">
      <c r="A8" s="195" t="s">
        <v>926</v>
      </c>
      <c r="C8" s="173" t="s">
        <v>7</v>
      </c>
      <c r="D8" s="174" t="s">
        <v>26</v>
      </c>
      <c r="F8" s="13" t="s">
        <v>724</v>
      </c>
      <c r="G8" s="13"/>
      <c r="J8" s="8" t="s">
        <v>669</v>
      </c>
      <c r="K8" s="22" t="s">
        <v>212</v>
      </c>
      <c r="M8" s="196" t="s">
        <v>149</v>
      </c>
      <c r="N8" s="197" t="s">
        <v>150</v>
      </c>
      <c r="O8" s="197" t="s">
        <v>151</v>
      </c>
      <c r="P8" s="198">
        <v>80</v>
      </c>
      <c r="Q8" s="198">
        <v>75</v>
      </c>
      <c r="R8" s="126"/>
      <c r="S8" s="126"/>
      <c r="T8" s="126"/>
      <c r="V8" s="28"/>
      <c r="W8" s="27"/>
      <c r="X8" s="27"/>
      <c r="Y8" s="27"/>
      <c r="Z8" s="27"/>
      <c r="AA8" s="26"/>
    </row>
    <row r="9" spans="1:27" x14ac:dyDescent="0.3">
      <c r="A9" s="167" t="s">
        <v>903</v>
      </c>
      <c r="C9" s="175" t="s">
        <v>8</v>
      </c>
      <c r="D9" s="176" t="s">
        <v>26</v>
      </c>
      <c r="F9" s="8" t="s">
        <v>729</v>
      </c>
      <c r="G9" s="8"/>
      <c r="J9" s="8" t="s">
        <v>670</v>
      </c>
      <c r="K9" s="22" t="s">
        <v>241</v>
      </c>
      <c r="M9" s="196" t="s">
        <v>149</v>
      </c>
      <c r="N9" s="197" t="s">
        <v>152</v>
      </c>
      <c r="O9" s="197" t="s">
        <v>153</v>
      </c>
      <c r="P9" s="198">
        <v>74</v>
      </c>
      <c r="Q9" s="198">
        <v>69</v>
      </c>
      <c r="R9" s="126"/>
      <c r="S9" s="126"/>
      <c r="T9" s="126"/>
      <c r="V9" s="31"/>
      <c r="W9" s="29"/>
      <c r="X9" s="29"/>
      <c r="Y9" s="29"/>
      <c r="Z9" s="29"/>
      <c r="AA9" s="30"/>
    </row>
    <row r="10" spans="1:27" x14ac:dyDescent="0.3">
      <c r="A10" s="195" t="s">
        <v>930</v>
      </c>
      <c r="C10" s="173" t="s">
        <v>768</v>
      </c>
      <c r="D10" s="174" t="s">
        <v>804</v>
      </c>
      <c r="F10" s="8" t="s">
        <v>750</v>
      </c>
      <c r="G10" s="8"/>
      <c r="J10" s="22" t="s">
        <v>249</v>
      </c>
      <c r="K10" s="22" t="s">
        <v>248</v>
      </c>
      <c r="M10" s="196" t="s">
        <v>149</v>
      </c>
      <c r="N10" s="197" t="s">
        <v>154</v>
      </c>
      <c r="O10" s="197" t="s">
        <v>155</v>
      </c>
      <c r="P10" s="198">
        <v>86</v>
      </c>
      <c r="Q10" s="198">
        <v>81</v>
      </c>
      <c r="R10" s="126"/>
      <c r="S10" s="126"/>
      <c r="T10" s="126"/>
    </row>
    <row r="11" spans="1:27" x14ac:dyDescent="0.3">
      <c r="A11" s="167" t="s">
        <v>765</v>
      </c>
      <c r="C11" s="175" t="s">
        <v>768</v>
      </c>
      <c r="D11" s="176" t="s">
        <v>805</v>
      </c>
      <c r="F11" s="8" t="s">
        <v>732</v>
      </c>
      <c r="G11" s="8"/>
      <c r="J11" s="8" t="s">
        <v>671</v>
      </c>
      <c r="K11" s="22" t="s">
        <v>251</v>
      </c>
      <c r="M11" s="196" t="s">
        <v>149</v>
      </c>
      <c r="N11" s="197" t="s">
        <v>156</v>
      </c>
      <c r="O11" s="197" t="s">
        <v>856</v>
      </c>
      <c r="P11" s="198">
        <v>92</v>
      </c>
      <c r="Q11" s="198">
        <v>87</v>
      </c>
      <c r="R11" s="126"/>
      <c r="S11" s="126"/>
      <c r="T11" s="126"/>
    </row>
    <row r="12" spans="1:27" x14ac:dyDescent="0.3">
      <c r="A12" s="167" t="s">
        <v>14</v>
      </c>
      <c r="C12" s="173" t="s">
        <v>768</v>
      </c>
      <c r="D12" s="174" t="s">
        <v>806</v>
      </c>
      <c r="F12" s="8" t="s">
        <v>733</v>
      </c>
      <c r="G12" s="8"/>
      <c r="J12" s="8" t="s">
        <v>672</v>
      </c>
      <c r="K12" s="22" t="s">
        <v>257</v>
      </c>
      <c r="M12" s="196" t="s">
        <v>149</v>
      </c>
      <c r="N12" s="197" t="s">
        <v>157</v>
      </c>
      <c r="O12" s="197" t="s">
        <v>158</v>
      </c>
      <c r="P12" s="198">
        <v>80</v>
      </c>
      <c r="Q12" s="198">
        <v>75</v>
      </c>
      <c r="R12" s="126"/>
      <c r="S12" s="126"/>
      <c r="T12" s="126"/>
    </row>
    <row r="13" spans="1:27" x14ac:dyDescent="0.3">
      <c r="A13" s="195" t="s">
        <v>927</v>
      </c>
      <c r="C13" s="173" t="s">
        <v>768</v>
      </c>
      <c r="D13" s="174" t="s">
        <v>807</v>
      </c>
      <c r="F13" s="8" t="s">
        <v>730</v>
      </c>
      <c r="G13" s="8"/>
      <c r="J13" s="8" t="s">
        <v>673</v>
      </c>
      <c r="K13" s="22" t="s">
        <v>300</v>
      </c>
      <c r="M13" s="196" t="s">
        <v>159</v>
      </c>
      <c r="N13" s="197" t="s">
        <v>160</v>
      </c>
      <c r="O13" s="197" t="s">
        <v>161</v>
      </c>
      <c r="P13" s="198">
        <v>86</v>
      </c>
      <c r="Q13" s="198">
        <v>81</v>
      </c>
      <c r="R13" s="126"/>
      <c r="S13" s="126"/>
      <c r="T13" s="126"/>
    </row>
    <row r="14" spans="1:27" x14ac:dyDescent="0.3">
      <c r="A14" s="167" t="s">
        <v>24</v>
      </c>
      <c r="C14" s="175" t="s">
        <v>771</v>
      </c>
      <c r="D14" s="176" t="s">
        <v>804</v>
      </c>
      <c r="F14" s="8" t="s">
        <v>731</v>
      </c>
      <c r="G14" s="8"/>
      <c r="J14" s="8" t="s">
        <v>674</v>
      </c>
      <c r="K14" s="22" t="s">
        <v>675</v>
      </c>
      <c r="M14" s="196" t="s">
        <v>159</v>
      </c>
      <c r="N14" s="197" t="s">
        <v>162</v>
      </c>
      <c r="O14" s="197" t="s">
        <v>163</v>
      </c>
      <c r="P14" s="198">
        <v>74</v>
      </c>
      <c r="Q14" s="198">
        <v>69</v>
      </c>
      <c r="R14" s="126"/>
      <c r="S14" s="126"/>
      <c r="T14" s="126"/>
    </row>
    <row r="15" spans="1:27" x14ac:dyDescent="0.3">
      <c r="A15" s="167" t="s">
        <v>21</v>
      </c>
      <c r="C15" s="173" t="s">
        <v>771</v>
      </c>
      <c r="D15" s="174" t="s">
        <v>808</v>
      </c>
      <c r="F15" s="8" t="s">
        <v>138</v>
      </c>
      <c r="G15" s="8"/>
      <c r="J15" s="8" t="s">
        <v>676</v>
      </c>
      <c r="K15" s="22" t="s">
        <v>677</v>
      </c>
      <c r="M15" s="196" t="s">
        <v>159</v>
      </c>
      <c r="N15" s="197" t="s">
        <v>164</v>
      </c>
      <c r="O15" s="197" t="s">
        <v>165</v>
      </c>
      <c r="P15" s="198">
        <v>86</v>
      </c>
      <c r="Q15" s="198">
        <v>81</v>
      </c>
      <c r="R15" s="126"/>
      <c r="S15" s="126"/>
      <c r="T15" s="126"/>
    </row>
    <row r="16" spans="1:27" x14ac:dyDescent="0.3">
      <c r="A16" s="167" t="s">
        <v>766</v>
      </c>
      <c r="C16" s="175" t="s">
        <v>771</v>
      </c>
      <c r="D16" s="176" t="s">
        <v>809</v>
      </c>
      <c r="F16" s="8"/>
      <c r="G16" s="8"/>
      <c r="J16" s="8" t="s">
        <v>678</v>
      </c>
      <c r="K16" s="22" t="s">
        <v>314</v>
      </c>
      <c r="M16" s="196" t="s">
        <v>159</v>
      </c>
      <c r="N16" s="197" t="s">
        <v>166</v>
      </c>
      <c r="O16" s="197" t="s">
        <v>911</v>
      </c>
      <c r="P16" s="198">
        <v>80</v>
      </c>
      <c r="Q16" s="198">
        <v>75</v>
      </c>
      <c r="R16" s="126"/>
      <c r="S16" s="126"/>
      <c r="T16" s="126"/>
    </row>
    <row r="17" spans="1:20" x14ac:dyDescent="0.3">
      <c r="A17" s="167" t="s">
        <v>17</v>
      </c>
      <c r="C17" s="175" t="s">
        <v>771</v>
      </c>
      <c r="D17" s="176" t="s">
        <v>810</v>
      </c>
      <c r="F17" s="8"/>
      <c r="G17" s="8"/>
      <c r="J17" s="8" t="s">
        <v>679</v>
      </c>
      <c r="K17" s="22" t="s">
        <v>319</v>
      </c>
      <c r="M17" s="196" t="s">
        <v>159</v>
      </c>
      <c r="N17" s="197" t="s">
        <v>167</v>
      </c>
      <c r="O17" s="197" t="s">
        <v>168</v>
      </c>
      <c r="P17" s="198">
        <v>86</v>
      </c>
      <c r="Q17" s="198">
        <v>81</v>
      </c>
      <c r="R17" s="126"/>
      <c r="S17" s="126"/>
      <c r="T17" s="126"/>
    </row>
    <row r="18" spans="1:20" x14ac:dyDescent="0.3">
      <c r="A18" s="167" t="s">
        <v>767</v>
      </c>
      <c r="C18" s="173" t="s">
        <v>771</v>
      </c>
      <c r="D18" s="174" t="s">
        <v>32</v>
      </c>
      <c r="F18" s="8"/>
      <c r="G18" s="8"/>
      <c r="J18" s="8" t="s">
        <v>680</v>
      </c>
      <c r="K18" s="22" t="s">
        <v>325</v>
      </c>
      <c r="M18" s="196" t="s">
        <v>159</v>
      </c>
      <c r="N18" s="197" t="s">
        <v>169</v>
      </c>
      <c r="O18" s="197" t="s">
        <v>169</v>
      </c>
      <c r="P18" s="198">
        <v>86</v>
      </c>
      <c r="Q18" s="198">
        <v>81</v>
      </c>
      <c r="R18" s="126"/>
      <c r="S18" s="126"/>
      <c r="T18" s="126"/>
    </row>
    <row r="19" spans="1:20" ht="27.6" x14ac:dyDescent="0.3">
      <c r="A19" s="167" t="s">
        <v>768</v>
      </c>
      <c r="C19" s="173" t="s">
        <v>9</v>
      </c>
      <c r="D19" s="174" t="s">
        <v>804</v>
      </c>
      <c r="F19" s="8"/>
      <c r="G19" s="8"/>
      <c r="J19" s="8" t="s">
        <v>681</v>
      </c>
      <c r="K19" s="22" t="s">
        <v>310</v>
      </c>
      <c r="M19" s="196" t="s">
        <v>159</v>
      </c>
      <c r="N19" s="197" t="s">
        <v>170</v>
      </c>
      <c r="O19" s="197" t="s">
        <v>171</v>
      </c>
      <c r="P19" s="198">
        <v>86</v>
      </c>
      <c r="Q19" s="198">
        <v>81</v>
      </c>
      <c r="R19" s="126"/>
      <c r="S19" s="126"/>
      <c r="T19" s="126"/>
    </row>
    <row r="20" spans="1:20" x14ac:dyDescent="0.3">
      <c r="A20" s="167" t="s">
        <v>769</v>
      </c>
      <c r="C20" s="175" t="s">
        <v>9</v>
      </c>
      <c r="D20" s="176" t="s">
        <v>811</v>
      </c>
      <c r="F20" s="8"/>
      <c r="G20" s="8"/>
      <c r="J20" s="8" t="s">
        <v>682</v>
      </c>
      <c r="K20" s="22" t="s">
        <v>331</v>
      </c>
      <c r="M20" s="196" t="s">
        <v>159</v>
      </c>
      <c r="N20" s="197" t="s">
        <v>172</v>
      </c>
      <c r="O20" s="197" t="s">
        <v>173</v>
      </c>
      <c r="P20" s="198">
        <v>86</v>
      </c>
      <c r="Q20" s="198">
        <v>81</v>
      </c>
      <c r="R20" s="126"/>
      <c r="S20" s="126"/>
      <c r="T20" s="126"/>
    </row>
    <row r="21" spans="1:20" x14ac:dyDescent="0.3">
      <c r="A21" s="167" t="s">
        <v>770</v>
      </c>
      <c r="C21" s="173" t="s">
        <v>9</v>
      </c>
      <c r="D21" s="174" t="s">
        <v>812</v>
      </c>
      <c r="F21" s="8"/>
      <c r="G21" s="8"/>
      <c r="J21" s="8" t="s">
        <v>683</v>
      </c>
      <c r="K21" s="22" t="s">
        <v>334</v>
      </c>
      <c r="M21" s="196" t="s">
        <v>159</v>
      </c>
      <c r="N21" s="197" t="s">
        <v>174</v>
      </c>
      <c r="O21" s="197" t="s">
        <v>175</v>
      </c>
      <c r="P21" s="198">
        <v>92</v>
      </c>
      <c r="Q21" s="198">
        <v>87</v>
      </c>
      <c r="R21" s="126"/>
      <c r="S21" s="126"/>
      <c r="T21" s="126"/>
    </row>
    <row r="22" spans="1:20" x14ac:dyDescent="0.3">
      <c r="A22" s="167" t="s">
        <v>771</v>
      </c>
      <c r="C22" s="175" t="s">
        <v>9</v>
      </c>
      <c r="D22" s="176" t="s">
        <v>813</v>
      </c>
      <c r="F22" s="8"/>
      <c r="G22" s="8"/>
      <c r="J22" s="8" t="s">
        <v>684</v>
      </c>
      <c r="K22" s="22" t="s">
        <v>341</v>
      </c>
      <c r="M22" s="196" t="s">
        <v>159</v>
      </c>
      <c r="N22" s="197" t="s">
        <v>176</v>
      </c>
      <c r="O22" s="197" t="s">
        <v>176</v>
      </c>
      <c r="P22" s="198">
        <v>92</v>
      </c>
      <c r="Q22" s="198">
        <v>87</v>
      </c>
      <c r="R22" s="126"/>
      <c r="S22" s="126"/>
      <c r="T22" s="126"/>
    </row>
    <row r="23" spans="1:20" x14ac:dyDescent="0.3">
      <c r="A23" s="167" t="s">
        <v>12</v>
      </c>
      <c r="C23" s="173" t="s">
        <v>904</v>
      </c>
      <c r="D23" s="174" t="s">
        <v>26</v>
      </c>
      <c r="F23" s="8"/>
      <c r="G23" s="8"/>
      <c r="J23" s="8" t="s">
        <v>685</v>
      </c>
      <c r="K23" s="22" t="s">
        <v>383</v>
      </c>
      <c r="M23" s="196" t="s">
        <v>159</v>
      </c>
      <c r="N23" s="197" t="s">
        <v>177</v>
      </c>
      <c r="O23" s="197" t="s">
        <v>177</v>
      </c>
      <c r="P23" s="198">
        <v>92</v>
      </c>
      <c r="Q23" s="198">
        <v>87</v>
      </c>
      <c r="R23" s="126"/>
      <c r="S23" s="126"/>
      <c r="T23" s="126"/>
    </row>
    <row r="24" spans="1:20" x14ac:dyDescent="0.3">
      <c r="A24" s="167" t="s">
        <v>11</v>
      </c>
      <c r="C24" s="175" t="s">
        <v>10</v>
      </c>
      <c r="D24" s="176" t="s">
        <v>26</v>
      </c>
      <c r="J24" s="8" t="s">
        <v>687</v>
      </c>
      <c r="K24" s="22" t="s">
        <v>345</v>
      </c>
      <c r="M24" s="196" t="s">
        <v>159</v>
      </c>
      <c r="N24" s="197" t="s">
        <v>178</v>
      </c>
      <c r="O24" s="197" t="s">
        <v>179</v>
      </c>
      <c r="P24" s="198">
        <v>80</v>
      </c>
      <c r="Q24" s="198">
        <v>75</v>
      </c>
      <c r="R24" s="126"/>
      <c r="S24" s="126"/>
      <c r="T24" s="126"/>
    </row>
    <row r="25" spans="1:20" x14ac:dyDescent="0.3">
      <c r="A25" s="167" t="s">
        <v>19</v>
      </c>
      <c r="C25" s="173" t="s">
        <v>770</v>
      </c>
      <c r="D25" s="174" t="s">
        <v>26</v>
      </c>
      <c r="J25" s="8" t="s">
        <v>686</v>
      </c>
      <c r="K25" s="22" t="s">
        <v>370</v>
      </c>
      <c r="M25" s="196" t="s">
        <v>159</v>
      </c>
      <c r="N25" s="197" t="s">
        <v>180</v>
      </c>
      <c r="O25" s="197" t="s">
        <v>181</v>
      </c>
      <c r="P25" s="198">
        <v>92</v>
      </c>
      <c r="Q25" s="198">
        <v>87</v>
      </c>
      <c r="R25" s="126"/>
      <c r="S25" s="126"/>
      <c r="T25" s="126"/>
    </row>
    <row r="26" spans="1:20" x14ac:dyDescent="0.3">
      <c r="A26" s="167" t="s">
        <v>772</v>
      </c>
      <c r="C26" s="191" t="s">
        <v>926</v>
      </c>
      <c r="D26" s="174" t="s">
        <v>26</v>
      </c>
      <c r="J26" s="8" t="s">
        <v>688</v>
      </c>
      <c r="K26" s="22" t="s">
        <v>389</v>
      </c>
      <c r="M26" s="196" t="s">
        <v>159</v>
      </c>
      <c r="N26" s="197" t="s">
        <v>182</v>
      </c>
      <c r="O26" s="197" t="s">
        <v>183</v>
      </c>
      <c r="P26" s="198">
        <v>86</v>
      </c>
      <c r="Q26" s="198">
        <v>81</v>
      </c>
      <c r="R26" s="126"/>
      <c r="S26" s="126"/>
      <c r="T26" s="126"/>
    </row>
    <row r="27" spans="1:20" x14ac:dyDescent="0.3">
      <c r="A27" s="167" t="s">
        <v>20</v>
      </c>
      <c r="C27" s="175" t="s">
        <v>11</v>
      </c>
      <c r="D27" s="176" t="s">
        <v>26</v>
      </c>
      <c r="J27" s="8" t="s">
        <v>689</v>
      </c>
      <c r="K27" s="22" t="s">
        <v>406</v>
      </c>
      <c r="M27" s="196" t="s">
        <v>159</v>
      </c>
      <c r="N27" s="197" t="s">
        <v>184</v>
      </c>
      <c r="O27" s="197" t="s">
        <v>185</v>
      </c>
      <c r="P27" s="198">
        <v>86</v>
      </c>
      <c r="Q27" s="198">
        <v>81</v>
      </c>
      <c r="R27" s="126"/>
      <c r="S27" s="126"/>
      <c r="T27" s="126"/>
    </row>
    <row r="28" spans="1:20" x14ac:dyDescent="0.3">
      <c r="A28" s="167" t="s">
        <v>6</v>
      </c>
      <c r="C28" s="173" t="s">
        <v>767</v>
      </c>
      <c r="D28" s="174" t="s">
        <v>26</v>
      </c>
      <c r="J28" s="8" t="s">
        <v>690</v>
      </c>
      <c r="K28" s="22" t="s">
        <v>416</v>
      </c>
      <c r="M28" s="196" t="s">
        <v>159</v>
      </c>
      <c r="N28" s="197" t="s">
        <v>186</v>
      </c>
      <c r="O28" s="197" t="s">
        <v>186</v>
      </c>
      <c r="P28" s="198">
        <v>86</v>
      </c>
      <c r="Q28" s="198">
        <v>81</v>
      </c>
      <c r="R28" s="126"/>
      <c r="S28" s="126"/>
      <c r="T28" s="126"/>
    </row>
    <row r="29" spans="1:20" x14ac:dyDescent="0.3">
      <c r="A29" s="167" t="s">
        <v>799</v>
      </c>
      <c r="C29" s="175" t="s">
        <v>902</v>
      </c>
      <c r="D29" s="176" t="s">
        <v>26</v>
      </c>
      <c r="J29" s="8" t="s">
        <v>691</v>
      </c>
      <c r="K29" s="22" t="s">
        <v>413</v>
      </c>
      <c r="M29" s="196" t="s">
        <v>159</v>
      </c>
      <c r="N29" s="197" t="s">
        <v>187</v>
      </c>
      <c r="O29" s="197" t="s">
        <v>187</v>
      </c>
      <c r="P29" s="198">
        <v>86</v>
      </c>
      <c r="Q29" s="198">
        <v>81</v>
      </c>
      <c r="R29" s="126"/>
      <c r="S29" s="126"/>
      <c r="T29" s="126"/>
    </row>
    <row r="30" spans="1:20" x14ac:dyDescent="0.3">
      <c r="A30" s="167" t="s">
        <v>23</v>
      </c>
      <c r="C30" s="191" t="s">
        <v>31</v>
      </c>
      <c r="D30" s="176" t="s">
        <v>26</v>
      </c>
      <c r="J30" s="8" t="s">
        <v>692</v>
      </c>
      <c r="K30" s="22" t="s">
        <v>423</v>
      </c>
      <c r="M30" s="196" t="s">
        <v>159</v>
      </c>
      <c r="N30" s="197" t="s">
        <v>188</v>
      </c>
      <c r="O30" s="197" t="s">
        <v>188</v>
      </c>
      <c r="P30" s="198">
        <v>92</v>
      </c>
      <c r="Q30" s="198">
        <v>87</v>
      </c>
      <c r="R30" s="126"/>
      <c r="S30" s="126"/>
      <c r="T30" s="126"/>
    </row>
    <row r="31" spans="1:20" x14ac:dyDescent="0.3">
      <c r="A31" s="167" t="s">
        <v>8</v>
      </c>
      <c r="C31" s="191" t="s">
        <v>927</v>
      </c>
      <c r="D31" s="176" t="s">
        <v>26</v>
      </c>
      <c r="J31" s="8" t="s">
        <v>698</v>
      </c>
      <c r="K31" s="22" t="s">
        <v>426</v>
      </c>
      <c r="M31" s="196" t="s">
        <v>159</v>
      </c>
      <c r="N31" s="197" t="s">
        <v>189</v>
      </c>
      <c r="O31" s="197" t="s">
        <v>189</v>
      </c>
      <c r="P31" s="198">
        <v>86</v>
      </c>
      <c r="Q31" s="198">
        <v>81</v>
      </c>
      <c r="R31" s="126"/>
      <c r="S31" s="126"/>
      <c r="T31" s="126"/>
    </row>
    <row r="32" spans="1:20" x14ac:dyDescent="0.3">
      <c r="A32" s="195" t="s">
        <v>31</v>
      </c>
      <c r="C32" s="191" t="s">
        <v>928</v>
      </c>
      <c r="D32" s="176" t="s">
        <v>26</v>
      </c>
      <c r="J32" s="8" t="s">
        <v>699</v>
      </c>
      <c r="K32" s="22" t="s">
        <v>441</v>
      </c>
      <c r="M32" s="196" t="s">
        <v>159</v>
      </c>
      <c r="N32" s="197" t="s">
        <v>190</v>
      </c>
      <c r="O32" s="197" t="s">
        <v>191</v>
      </c>
      <c r="P32" s="198">
        <v>86</v>
      </c>
      <c r="Q32" s="198">
        <v>81</v>
      </c>
      <c r="R32" s="126"/>
      <c r="S32" s="126"/>
      <c r="T32" s="126"/>
    </row>
    <row r="33" spans="1:20" x14ac:dyDescent="0.3">
      <c r="A33" s="167" t="s">
        <v>773</v>
      </c>
      <c r="C33" s="191" t="s">
        <v>929</v>
      </c>
      <c r="D33" s="176" t="s">
        <v>26</v>
      </c>
      <c r="J33" s="8" t="s">
        <v>694</v>
      </c>
      <c r="K33" s="22" t="s">
        <v>444</v>
      </c>
      <c r="M33" s="196" t="s">
        <v>159</v>
      </c>
      <c r="N33" s="197" t="s">
        <v>192</v>
      </c>
      <c r="O33" s="197" t="s">
        <v>192</v>
      </c>
      <c r="P33" s="198">
        <v>92</v>
      </c>
      <c r="Q33" s="198">
        <v>87</v>
      </c>
      <c r="R33" s="126"/>
      <c r="S33" s="126"/>
      <c r="T33" s="126"/>
    </row>
    <row r="34" spans="1:20" x14ac:dyDescent="0.3">
      <c r="A34" s="195" t="s">
        <v>929</v>
      </c>
      <c r="C34" s="191" t="s">
        <v>930</v>
      </c>
      <c r="D34" s="176" t="s">
        <v>26</v>
      </c>
      <c r="J34" s="8" t="s">
        <v>695</v>
      </c>
      <c r="K34" s="22" t="s">
        <v>456</v>
      </c>
      <c r="M34" s="196" t="s">
        <v>159</v>
      </c>
      <c r="N34" s="197" t="s">
        <v>193</v>
      </c>
      <c r="O34" s="197" t="s">
        <v>193</v>
      </c>
      <c r="P34" s="198">
        <v>86</v>
      </c>
      <c r="Q34" s="198">
        <v>81</v>
      </c>
      <c r="R34" s="126"/>
      <c r="S34" s="126"/>
      <c r="T34" s="126"/>
    </row>
    <row r="35" spans="1:20" x14ac:dyDescent="0.3">
      <c r="A35" s="167" t="s">
        <v>774</v>
      </c>
      <c r="C35" s="173" t="s">
        <v>12</v>
      </c>
      <c r="D35" s="174" t="s">
        <v>26</v>
      </c>
      <c r="J35" s="8" t="s">
        <v>696</v>
      </c>
      <c r="K35" s="22" t="s">
        <v>476</v>
      </c>
      <c r="M35" s="196" t="s">
        <v>159</v>
      </c>
      <c r="N35" s="197" t="s">
        <v>194</v>
      </c>
      <c r="O35" s="197" t="s">
        <v>195</v>
      </c>
      <c r="P35" s="198">
        <v>92</v>
      </c>
      <c r="Q35" s="198">
        <v>87</v>
      </c>
      <c r="R35" s="126"/>
      <c r="S35" s="126"/>
      <c r="T35" s="126"/>
    </row>
    <row r="36" spans="1:20" x14ac:dyDescent="0.3">
      <c r="A36" s="167" t="s">
        <v>775</v>
      </c>
      <c r="C36" s="175" t="s">
        <v>12</v>
      </c>
      <c r="D36" s="176" t="s">
        <v>33</v>
      </c>
      <c r="J36" s="8" t="s">
        <v>697</v>
      </c>
      <c r="K36" s="22" t="s">
        <v>484</v>
      </c>
      <c r="M36" s="196" t="s">
        <v>159</v>
      </c>
      <c r="N36" s="197" t="s">
        <v>196</v>
      </c>
      <c r="O36" s="197" t="s">
        <v>197</v>
      </c>
      <c r="P36" s="198">
        <v>86</v>
      </c>
      <c r="Q36" s="198">
        <v>81</v>
      </c>
      <c r="R36" s="126"/>
      <c r="S36" s="126"/>
      <c r="T36" s="126"/>
    </row>
    <row r="37" spans="1:20" x14ac:dyDescent="0.3">
      <c r="A37" s="167" t="s">
        <v>22</v>
      </c>
      <c r="C37" s="173" t="s">
        <v>12</v>
      </c>
      <c r="D37" s="174" t="s">
        <v>34</v>
      </c>
      <c r="J37" s="8" t="s">
        <v>693</v>
      </c>
      <c r="K37" s="22" t="s">
        <v>442</v>
      </c>
      <c r="M37" s="196" t="s">
        <v>159</v>
      </c>
      <c r="N37" s="197" t="s">
        <v>198</v>
      </c>
      <c r="O37" s="197" t="s">
        <v>199</v>
      </c>
      <c r="P37" s="198">
        <v>86</v>
      </c>
      <c r="Q37" s="198">
        <v>81</v>
      </c>
      <c r="R37" s="126"/>
      <c r="S37" s="126"/>
      <c r="T37" s="126"/>
    </row>
    <row r="38" spans="1:20" x14ac:dyDescent="0.3">
      <c r="A38" s="167" t="s">
        <v>776</v>
      </c>
      <c r="C38" s="175" t="s">
        <v>12</v>
      </c>
      <c r="D38" s="176" t="s">
        <v>35</v>
      </c>
      <c r="J38" s="8" t="s">
        <v>207</v>
      </c>
      <c r="K38" s="22" t="s">
        <v>479</v>
      </c>
      <c r="M38" s="196" t="s">
        <v>159</v>
      </c>
      <c r="N38" s="197" t="s">
        <v>200</v>
      </c>
      <c r="O38" s="197" t="s">
        <v>201</v>
      </c>
      <c r="P38" s="198">
        <v>74</v>
      </c>
      <c r="Q38" s="198">
        <v>69</v>
      </c>
      <c r="R38" s="126"/>
      <c r="S38" s="126"/>
      <c r="T38" s="126"/>
    </row>
    <row r="39" spans="1:20" x14ac:dyDescent="0.3">
      <c r="A39" s="167" t="s">
        <v>18</v>
      </c>
      <c r="C39" s="173" t="s">
        <v>12</v>
      </c>
      <c r="D39" s="174" t="s">
        <v>36</v>
      </c>
      <c r="J39" s="8" t="s">
        <v>700</v>
      </c>
      <c r="K39" s="22" t="s">
        <v>514</v>
      </c>
      <c r="M39" s="196" t="s">
        <v>159</v>
      </c>
      <c r="N39" s="197" t="s">
        <v>202</v>
      </c>
      <c r="O39" s="197" t="s">
        <v>203</v>
      </c>
      <c r="P39" s="198">
        <v>92</v>
      </c>
      <c r="Q39" s="198">
        <v>87</v>
      </c>
      <c r="R39" s="126"/>
      <c r="S39" s="126"/>
      <c r="T39" s="126"/>
    </row>
    <row r="40" spans="1:20" x14ac:dyDescent="0.3">
      <c r="A40" s="167" t="s">
        <v>16</v>
      </c>
      <c r="C40" s="175" t="s">
        <v>12</v>
      </c>
      <c r="D40" s="176" t="s">
        <v>37</v>
      </c>
      <c r="J40" s="8" t="s">
        <v>701</v>
      </c>
      <c r="K40" s="22" t="s">
        <v>524</v>
      </c>
      <c r="M40" s="196" t="s">
        <v>159</v>
      </c>
      <c r="N40" s="197" t="s">
        <v>204</v>
      </c>
      <c r="O40" s="197" t="s">
        <v>205</v>
      </c>
      <c r="P40" s="198">
        <v>86</v>
      </c>
      <c r="Q40" s="198">
        <v>81</v>
      </c>
      <c r="R40" s="126"/>
      <c r="S40" s="126"/>
      <c r="T40" s="126"/>
    </row>
    <row r="41" spans="1:20" x14ac:dyDescent="0.3">
      <c r="A41" s="167" t="s">
        <v>777</v>
      </c>
      <c r="C41" s="173" t="s">
        <v>12</v>
      </c>
      <c r="D41" s="174" t="s">
        <v>38</v>
      </c>
      <c r="J41" s="8" t="s">
        <v>702</v>
      </c>
      <c r="K41" s="22" t="s">
        <v>527</v>
      </c>
      <c r="M41" s="196" t="s">
        <v>159</v>
      </c>
      <c r="N41" s="197" t="s">
        <v>206</v>
      </c>
      <c r="O41" s="197" t="s">
        <v>207</v>
      </c>
      <c r="P41" s="198">
        <v>86</v>
      </c>
      <c r="Q41" s="198">
        <v>81</v>
      </c>
      <c r="R41" s="126"/>
      <c r="S41" s="126"/>
      <c r="T41" s="126"/>
    </row>
    <row r="42" spans="1:20" x14ac:dyDescent="0.3">
      <c r="A42" s="167" t="s">
        <v>15</v>
      </c>
      <c r="C42" s="175" t="s">
        <v>12</v>
      </c>
      <c r="D42" s="176" t="s">
        <v>39</v>
      </c>
      <c r="J42" s="8" t="s">
        <v>704</v>
      </c>
      <c r="K42" s="22" t="s">
        <v>705</v>
      </c>
      <c r="M42" s="196" t="s">
        <v>159</v>
      </c>
      <c r="N42" s="197" t="s">
        <v>857</v>
      </c>
      <c r="O42" s="197" t="s">
        <v>858</v>
      </c>
      <c r="P42" s="198">
        <v>80</v>
      </c>
      <c r="Q42" s="198">
        <v>75</v>
      </c>
      <c r="R42" s="126"/>
      <c r="S42" s="126"/>
      <c r="T42" s="126"/>
    </row>
    <row r="43" spans="1:20" x14ac:dyDescent="0.3">
      <c r="A43" s="167" t="s">
        <v>13</v>
      </c>
      <c r="C43" s="173" t="s">
        <v>773</v>
      </c>
      <c r="D43" s="174" t="s">
        <v>26</v>
      </c>
      <c r="J43" s="8" t="s">
        <v>703</v>
      </c>
      <c r="K43" s="22" t="s">
        <v>539</v>
      </c>
      <c r="M43" s="196" t="s">
        <v>159</v>
      </c>
      <c r="N43" s="197" t="s">
        <v>208</v>
      </c>
      <c r="O43" s="197" t="s">
        <v>209</v>
      </c>
      <c r="P43" s="198">
        <v>80</v>
      </c>
      <c r="Q43" s="198">
        <v>75</v>
      </c>
      <c r="R43" s="126"/>
      <c r="S43" s="126"/>
      <c r="T43" s="126"/>
    </row>
    <row r="44" spans="1:20" x14ac:dyDescent="0.3">
      <c r="A44" s="195" t="s">
        <v>928</v>
      </c>
      <c r="C44" s="175" t="s">
        <v>13</v>
      </c>
      <c r="D44" s="176" t="s">
        <v>804</v>
      </c>
      <c r="J44" s="8" t="s">
        <v>706</v>
      </c>
      <c r="K44" s="22" t="s">
        <v>561</v>
      </c>
      <c r="M44" s="196" t="s">
        <v>159</v>
      </c>
      <c r="N44" s="197" t="s">
        <v>210</v>
      </c>
      <c r="O44" s="197" t="s">
        <v>211</v>
      </c>
      <c r="P44" s="198">
        <v>86</v>
      </c>
      <c r="Q44" s="198">
        <v>81</v>
      </c>
      <c r="R44" s="126"/>
      <c r="S44" s="126"/>
      <c r="T44" s="126"/>
    </row>
    <row r="45" spans="1:20" x14ac:dyDescent="0.3">
      <c r="A45" s="167" t="s">
        <v>904</v>
      </c>
      <c r="C45" s="173" t="s">
        <v>13</v>
      </c>
      <c r="D45" s="174" t="s">
        <v>814</v>
      </c>
      <c r="J45" s="8" t="s">
        <v>707</v>
      </c>
      <c r="K45" s="22" t="s">
        <v>565</v>
      </c>
      <c r="M45" s="196" t="s">
        <v>212</v>
      </c>
      <c r="N45" s="197" t="s">
        <v>213</v>
      </c>
      <c r="O45" s="197" t="s">
        <v>214</v>
      </c>
      <c r="P45" s="198">
        <v>92</v>
      </c>
      <c r="Q45" s="198">
        <v>87</v>
      </c>
      <c r="R45" s="126"/>
      <c r="S45" s="126"/>
      <c r="T45" s="126"/>
    </row>
    <row r="46" spans="1:20" x14ac:dyDescent="0.3">
      <c r="A46" s="167" t="s">
        <v>9</v>
      </c>
      <c r="C46" s="175" t="s">
        <v>13</v>
      </c>
      <c r="D46" s="176" t="s">
        <v>815</v>
      </c>
      <c r="J46" s="8" t="s">
        <v>708</v>
      </c>
      <c r="K46" s="22" t="s">
        <v>572</v>
      </c>
      <c r="M46" s="196" t="s">
        <v>212</v>
      </c>
      <c r="N46" s="197" t="s">
        <v>215</v>
      </c>
      <c r="O46" s="197" t="s">
        <v>215</v>
      </c>
      <c r="P46" s="198">
        <v>80</v>
      </c>
      <c r="Q46" s="198">
        <v>75</v>
      </c>
      <c r="R46" s="126"/>
      <c r="S46" s="126"/>
      <c r="T46" s="126"/>
    </row>
    <row r="47" spans="1:20" x14ac:dyDescent="0.3">
      <c r="A47" s="167" t="s">
        <v>778</v>
      </c>
      <c r="C47" s="173" t="s">
        <v>13</v>
      </c>
      <c r="D47" s="174" t="s">
        <v>40</v>
      </c>
      <c r="J47" s="8" t="s">
        <v>709</v>
      </c>
      <c r="K47" s="22" t="s">
        <v>575</v>
      </c>
      <c r="M47" s="196" t="s">
        <v>212</v>
      </c>
      <c r="N47" s="197" t="s">
        <v>216</v>
      </c>
      <c r="O47" s="197" t="s">
        <v>217</v>
      </c>
      <c r="P47" s="198">
        <v>86</v>
      </c>
      <c r="Q47" s="198">
        <v>81</v>
      </c>
      <c r="R47" s="126"/>
      <c r="S47" s="126"/>
      <c r="T47" s="126"/>
    </row>
    <row r="48" spans="1:20" x14ac:dyDescent="0.3">
      <c r="A48" s="167" t="s">
        <v>763</v>
      </c>
      <c r="C48" s="175" t="s">
        <v>13</v>
      </c>
      <c r="D48" s="176" t="s">
        <v>41</v>
      </c>
      <c r="J48" s="8" t="s">
        <v>710</v>
      </c>
      <c r="K48" s="22" t="s">
        <v>584</v>
      </c>
      <c r="M48" s="196" t="s">
        <v>212</v>
      </c>
      <c r="N48" s="197" t="s">
        <v>218</v>
      </c>
      <c r="O48" s="197" t="s">
        <v>219</v>
      </c>
      <c r="P48" s="198">
        <v>74</v>
      </c>
      <c r="Q48" s="198">
        <v>69</v>
      </c>
      <c r="R48" s="126"/>
      <c r="S48" s="126"/>
      <c r="T48" s="126"/>
    </row>
    <row r="49" spans="3:20" x14ac:dyDescent="0.3">
      <c r="C49" s="173" t="s">
        <v>13</v>
      </c>
      <c r="D49" s="174" t="s">
        <v>42</v>
      </c>
      <c r="J49" s="8" t="s">
        <v>711</v>
      </c>
      <c r="K49" s="22" t="s">
        <v>600</v>
      </c>
      <c r="M49" s="196" t="s">
        <v>212</v>
      </c>
      <c r="N49" s="197" t="s">
        <v>220</v>
      </c>
      <c r="O49" s="197" t="s">
        <v>221</v>
      </c>
      <c r="P49" s="198">
        <v>86</v>
      </c>
      <c r="Q49" s="198">
        <v>81</v>
      </c>
      <c r="R49" s="126"/>
      <c r="S49" s="126"/>
      <c r="T49" s="126"/>
    </row>
    <row r="50" spans="3:20" x14ac:dyDescent="0.3">
      <c r="C50" s="175" t="s">
        <v>13</v>
      </c>
      <c r="D50" s="176" t="s">
        <v>43</v>
      </c>
      <c r="J50" s="22" t="s">
        <v>714</v>
      </c>
      <c r="K50" s="22" t="s">
        <v>715</v>
      </c>
      <c r="M50" s="196" t="s">
        <v>212</v>
      </c>
      <c r="N50" s="197" t="s">
        <v>222</v>
      </c>
      <c r="O50" s="197" t="s">
        <v>223</v>
      </c>
      <c r="P50" s="198">
        <v>92</v>
      </c>
      <c r="Q50" s="198">
        <v>87</v>
      </c>
      <c r="R50" s="126"/>
      <c r="S50" s="126"/>
      <c r="T50" s="126"/>
    </row>
    <row r="51" spans="3:20" x14ac:dyDescent="0.3">
      <c r="C51" s="173" t="s">
        <v>13</v>
      </c>
      <c r="D51" s="174" t="s">
        <v>44</v>
      </c>
      <c r="J51" s="8" t="s">
        <v>713</v>
      </c>
      <c r="K51" s="22" t="s">
        <v>607</v>
      </c>
      <c r="M51" s="196" t="s">
        <v>212</v>
      </c>
      <c r="N51" s="197" t="s">
        <v>224</v>
      </c>
      <c r="O51" s="197" t="s">
        <v>225</v>
      </c>
      <c r="P51" s="198">
        <v>80</v>
      </c>
      <c r="Q51" s="198">
        <v>75</v>
      </c>
      <c r="R51" s="126"/>
      <c r="S51" s="126"/>
      <c r="T51" s="126"/>
    </row>
    <row r="52" spans="3:20" x14ac:dyDescent="0.3">
      <c r="C52" s="175" t="s">
        <v>13</v>
      </c>
      <c r="D52" s="176" t="s">
        <v>45</v>
      </c>
      <c r="J52" s="8" t="s">
        <v>712</v>
      </c>
      <c r="K52" s="22" t="s">
        <v>622</v>
      </c>
      <c r="M52" s="196" t="s">
        <v>212</v>
      </c>
      <c r="N52" s="197" t="s">
        <v>226</v>
      </c>
      <c r="O52" s="197" t="s">
        <v>227</v>
      </c>
      <c r="P52" s="198">
        <v>80</v>
      </c>
      <c r="Q52" s="198">
        <v>75</v>
      </c>
      <c r="R52" s="126"/>
      <c r="S52" s="126"/>
      <c r="T52" s="126"/>
    </row>
    <row r="53" spans="3:20" x14ac:dyDescent="0.3">
      <c r="C53" s="173" t="s">
        <v>14</v>
      </c>
      <c r="D53" s="174" t="s">
        <v>26</v>
      </c>
      <c r="J53" s="8" t="s">
        <v>717</v>
      </c>
      <c r="K53" s="22" t="s">
        <v>652</v>
      </c>
      <c r="M53" s="196" t="s">
        <v>212</v>
      </c>
      <c r="N53" s="197" t="s">
        <v>228</v>
      </c>
      <c r="O53" s="197" t="s">
        <v>229</v>
      </c>
      <c r="P53" s="198">
        <v>80</v>
      </c>
      <c r="Q53" s="198">
        <v>75</v>
      </c>
      <c r="R53" s="126"/>
      <c r="S53" s="126"/>
      <c r="T53" s="126"/>
    </row>
    <row r="54" spans="3:20" x14ac:dyDescent="0.3">
      <c r="C54" s="175" t="s">
        <v>14</v>
      </c>
      <c r="D54" s="176" t="s">
        <v>46</v>
      </c>
      <c r="J54" s="8" t="s">
        <v>716</v>
      </c>
      <c r="K54" s="22" t="s">
        <v>628</v>
      </c>
      <c r="M54" s="196" t="s">
        <v>212</v>
      </c>
      <c r="N54" s="197" t="s">
        <v>230</v>
      </c>
      <c r="O54" s="197" t="s">
        <v>231</v>
      </c>
      <c r="P54" s="198">
        <v>86</v>
      </c>
      <c r="Q54" s="198">
        <v>81</v>
      </c>
      <c r="R54" s="126"/>
      <c r="S54" s="126"/>
      <c r="T54" s="126"/>
    </row>
    <row r="55" spans="3:20" x14ac:dyDescent="0.3">
      <c r="C55" s="173" t="s">
        <v>15</v>
      </c>
      <c r="D55" s="174" t="s">
        <v>26</v>
      </c>
      <c r="J55" s="8" t="s">
        <v>718</v>
      </c>
      <c r="K55" s="22" t="s">
        <v>646</v>
      </c>
      <c r="M55" s="196" t="s">
        <v>212</v>
      </c>
      <c r="N55" s="197" t="s">
        <v>232</v>
      </c>
      <c r="O55" s="197" t="s">
        <v>232</v>
      </c>
      <c r="P55" s="198">
        <v>74</v>
      </c>
      <c r="Q55" s="198">
        <v>69</v>
      </c>
      <c r="R55" s="126"/>
      <c r="S55" s="126"/>
      <c r="T55" s="126"/>
    </row>
    <row r="56" spans="3:20" x14ac:dyDescent="0.3">
      <c r="C56" s="175" t="s">
        <v>15</v>
      </c>
      <c r="D56" s="176" t="s">
        <v>47</v>
      </c>
      <c r="J56" s="8" t="s">
        <v>719</v>
      </c>
      <c r="K56" s="22" t="s">
        <v>653</v>
      </c>
      <c r="M56" s="196" t="s">
        <v>212</v>
      </c>
      <c r="N56" s="197" t="s">
        <v>233</v>
      </c>
      <c r="O56" s="197" t="s">
        <v>234</v>
      </c>
      <c r="P56" s="198">
        <v>92</v>
      </c>
      <c r="Q56" s="198">
        <v>87</v>
      </c>
      <c r="R56" s="126"/>
      <c r="S56" s="126"/>
      <c r="T56" s="126"/>
    </row>
    <row r="57" spans="3:20" x14ac:dyDescent="0.3">
      <c r="C57" s="173" t="s">
        <v>16</v>
      </c>
      <c r="D57" s="174" t="s">
        <v>26</v>
      </c>
      <c r="M57" s="196" t="s">
        <v>212</v>
      </c>
      <c r="N57" s="197" t="s">
        <v>235</v>
      </c>
      <c r="O57" s="197" t="s">
        <v>236</v>
      </c>
      <c r="P57" s="198">
        <v>92</v>
      </c>
      <c r="Q57" s="198">
        <v>87</v>
      </c>
      <c r="R57" s="126"/>
      <c r="S57" s="126"/>
      <c r="T57" s="126"/>
    </row>
    <row r="58" spans="3:20" x14ac:dyDescent="0.3">
      <c r="C58" s="175" t="s">
        <v>16</v>
      </c>
      <c r="D58" s="176" t="s">
        <v>908</v>
      </c>
      <c r="M58" s="196" t="s">
        <v>212</v>
      </c>
      <c r="N58" s="197" t="s">
        <v>237</v>
      </c>
      <c r="O58" s="197" t="s">
        <v>238</v>
      </c>
      <c r="P58" s="198">
        <v>92</v>
      </c>
      <c r="Q58" s="198">
        <v>87</v>
      </c>
      <c r="R58" s="126"/>
      <c r="S58" s="126"/>
      <c r="T58" s="126"/>
    </row>
    <row r="59" spans="3:20" x14ac:dyDescent="0.3">
      <c r="C59" s="173" t="s">
        <v>17</v>
      </c>
      <c r="D59" s="174" t="s">
        <v>26</v>
      </c>
      <c r="M59" s="196" t="s">
        <v>212</v>
      </c>
      <c r="N59" s="197" t="s">
        <v>239</v>
      </c>
      <c r="O59" s="197" t="s">
        <v>240</v>
      </c>
      <c r="P59" s="198">
        <v>92</v>
      </c>
      <c r="Q59" s="198">
        <v>87</v>
      </c>
      <c r="R59" s="126"/>
      <c r="S59" s="126"/>
      <c r="T59" s="126"/>
    </row>
    <row r="60" spans="3:20" x14ac:dyDescent="0.3">
      <c r="C60" s="175" t="s">
        <v>17</v>
      </c>
      <c r="D60" s="176" t="s">
        <v>908</v>
      </c>
      <c r="M60" s="196" t="s">
        <v>241</v>
      </c>
      <c r="N60" s="197" t="s">
        <v>242</v>
      </c>
      <c r="O60" s="197" t="s">
        <v>243</v>
      </c>
      <c r="P60" s="198">
        <v>86</v>
      </c>
      <c r="Q60" s="198">
        <v>81</v>
      </c>
      <c r="R60" s="126"/>
      <c r="S60" s="126"/>
      <c r="T60" s="126"/>
    </row>
    <row r="61" spans="3:20" x14ac:dyDescent="0.3">
      <c r="C61" s="173" t="s">
        <v>18</v>
      </c>
      <c r="D61" s="174" t="s">
        <v>804</v>
      </c>
      <c r="M61" s="196" t="s">
        <v>241</v>
      </c>
      <c r="N61" s="197" t="s">
        <v>244</v>
      </c>
      <c r="O61" s="197" t="s">
        <v>244</v>
      </c>
      <c r="P61" s="198">
        <v>80</v>
      </c>
      <c r="Q61" s="198">
        <v>75</v>
      </c>
      <c r="R61" s="126"/>
      <c r="S61" s="126"/>
      <c r="T61" s="126"/>
    </row>
    <row r="62" spans="3:20" x14ac:dyDescent="0.3">
      <c r="C62" s="175" t="s">
        <v>18</v>
      </c>
      <c r="D62" s="176" t="s">
        <v>816</v>
      </c>
      <c r="M62" s="196" t="s">
        <v>241</v>
      </c>
      <c r="N62" s="197" t="s">
        <v>245</v>
      </c>
      <c r="O62" s="197" t="s">
        <v>245</v>
      </c>
      <c r="P62" s="198">
        <v>80</v>
      </c>
      <c r="Q62" s="198">
        <v>75</v>
      </c>
      <c r="R62" s="126"/>
      <c r="S62" s="126"/>
      <c r="T62" s="126"/>
    </row>
    <row r="63" spans="3:20" x14ac:dyDescent="0.3">
      <c r="C63" s="173" t="s">
        <v>18</v>
      </c>
      <c r="D63" s="174" t="s">
        <v>817</v>
      </c>
      <c r="M63" s="196" t="s">
        <v>241</v>
      </c>
      <c r="N63" s="197" t="s">
        <v>246</v>
      </c>
      <c r="O63" s="197" t="s">
        <v>247</v>
      </c>
      <c r="P63" s="198">
        <v>86</v>
      </c>
      <c r="Q63" s="198">
        <v>81</v>
      </c>
      <c r="R63" s="126"/>
      <c r="S63" s="126"/>
      <c r="T63" s="126"/>
    </row>
    <row r="64" spans="3:20" ht="69" x14ac:dyDescent="0.3">
      <c r="C64" s="175" t="s">
        <v>19</v>
      </c>
      <c r="D64" s="176" t="s">
        <v>26</v>
      </c>
      <c r="M64" s="196" t="s">
        <v>248</v>
      </c>
      <c r="N64" s="197" t="s">
        <v>249</v>
      </c>
      <c r="O64" s="197" t="s">
        <v>250</v>
      </c>
      <c r="P64" s="198">
        <v>92</v>
      </c>
      <c r="Q64" s="198">
        <v>87</v>
      </c>
      <c r="R64" s="126"/>
      <c r="S64" s="126"/>
      <c r="T64" s="126"/>
    </row>
    <row r="65" spans="3:20" x14ac:dyDescent="0.3">
      <c r="C65" s="173" t="s">
        <v>20</v>
      </c>
      <c r="D65" s="174" t="s">
        <v>818</v>
      </c>
      <c r="M65" s="196" t="s">
        <v>251</v>
      </c>
      <c r="N65" s="197" t="s">
        <v>253</v>
      </c>
      <c r="O65" s="197" t="s">
        <v>254</v>
      </c>
      <c r="P65" s="198">
        <v>74</v>
      </c>
      <c r="Q65" s="198">
        <v>69</v>
      </c>
      <c r="R65" s="126"/>
      <c r="S65" s="126"/>
      <c r="T65" s="126"/>
    </row>
    <row r="66" spans="3:20" x14ac:dyDescent="0.3">
      <c r="C66" s="175" t="s">
        <v>20</v>
      </c>
      <c r="D66" s="176" t="s">
        <v>819</v>
      </c>
      <c r="M66" s="196" t="s">
        <v>251</v>
      </c>
      <c r="N66" s="197" t="s">
        <v>255</v>
      </c>
      <c r="O66" s="197" t="s">
        <v>256</v>
      </c>
      <c r="P66" s="198">
        <v>74</v>
      </c>
      <c r="Q66" s="198">
        <v>69</v>
      </c>
      <c r="R66" s="126"/>
      <c r="S66" s="126"/>
      <c r="T66" s="126"/>
    </row>
    <row r="67" spans="3:20" ht="27.6" x14ac:dyDescent="0.3">
      <c r="C67" s="173" t="s">
        <v>21</v>
      </c>
      <c r="D67" s="174" t="s">
        <v>26</v>
      </c>
      <c r="M67" s="196" t="s">
        <v>257</v>
      </c>
      <c r="N67" s="197" t="s">
        <v>258</v>
      </c>
      <c r="O67" s="197" t="s">
        <v>259</v>
      </c>
      <c r="P67" s="198">
        <v>86</v>
      </c>
      <c r="Q67" s="198">
        <v>81</v>
      </c>
      <c r="R67" s="126"/>
      <c r="S67" s="126"/>
      <c r="T67" s="126"/>
    </row>
    <row r="68" spans="3:20" x14ac:dyDescent="0.3">
      <c r="C68" s="175" t="s">
        <v>22</v>
      </c>
      <c r="D68" s="176" t="s">
        <v>26</v>
      </c>
      <c r="M68" s="196" t="s">
        <v>257</v>
      </c>
      <c r="N68" s="197" t="s">
        <v>260</v>
      </c>
      <c r="O68" s="197" t="s">
        <v>261</v>
      </c>
      <c r="P68" s="198">
        <v>80</v>
      </c>
      <c r="Q68" s="198">
        <v>75</v>
      </c>
      <c r="R68" s="126"/>
      <c r="S68" s="126"/>
      <c r="T68" s="126"/>
    </row>
    <row r="69" spans="3:20" x14ac:dyDescent="0.3">
      <c r="C69" s="173" t="s">
        <v>23</v>
      </c>
      <c r="D69" s="174" t="s">
        <v>818</v>
      </c>
      <c r="M69" s="196" t="s">
        <v>257</v>
      </c>
      <c r="N69" s="197" t="s">
        <v>262</v>
      </c>
      <c r="O69" s="197" t="s">
        <v>263</v>
      </c>
      <c r="P69" s="198">
        <v>74</v>
      </c>
      <c r="Q69" s="198">
        <v>69</v>
      </c>
      <c r="R69" s="126"/>
      <c r="S69" s="126"/>
      <c r="T69" s="126"/>
    </row>
    <row r="70" spans="3:20" x14ac:dyDescent="0.3">
      <c r="C70" s="175" t="s">
        <v>23</v>
      </c>
      <c r="D70" s="176" t="s">
        <v>819</v>
      </c>
      <c r="M70" s="196" t="s">
        <v>257</v>
      </c>
      <c r="N70" s="197" t="s">
        <v>264</v>
      </c>
      <c r="O70" s="197" t="s">
        <v>265</v>
      </c>
      <c r="P70" s="198">
        <v>80</v>
      </c>
      <c r="Q70" s="198">
        <v>75</v>
      </c>
      <c r="R70" s="126"/>
      <c r="S70" s="126"/>
      <c r="T70" s="126"/>
    </row>
    <row r="71" spans="3:20" x14ac:dyDescent="0.3">
      <c r="C71" s="173" t="s">
        <v>775</v>
      </c>
      <c r="D71" s="174" t="s">
        <v>48</v>
      </c>
      <c r="M71" s="196" t="s">
        <v>257</v>
      </c>
      <c r="N71" s="197" t="s">
        <v>266</v>
      </c>
      <c r="O71" s="197" t="s">
        <v>267</v>
      </c>
      <c r="P71" s="198">
        <v>86</v>
      </c>
      <c r="Q71" s="198">
        <v>81</v>
      </c>
      <c r="R71" s="126"/>
      <c r="S71" s="126"/>
      <c r="T71" s="126"/>
    </row>
    <row r="72" spans="3:20" x14ac:dyDescent="0.3">
      <c r="C72" s="175" t="s">
        <v>775</v>
      </c>
      <c r="D72" s="176" t="s">
        <v>820</v>
      </c>
      <c r="M72" s="196" t="s">
        <v>257</v>
      </c>
      <c r="N72" s="197" t="s">
        <v>268</v>
      </c>
      <c r="O72" s="197" t="s">
        <v>269</v>
      </c>
      <c r="P72" s="198">
        <v>80</v>
      </c>
      <c r="Q72" s="198">
        <v>75</v>
      </c>
      <c r="R72" s="126"/>
      <c r="S72" s="126"/>
      <c r="T72" s="126"/>
    </row>
    <row r="73" spans="3:20" ht="27.6" x14ac:dyDescent="0.3">
      <c r="C73" s="173" t="s">
        <v>775</v>
      </c>
      <c r="D73" s="174" t="s">
        <v>49</v>
      </c>
      <c r="M73" s="196" t="s">
        <v>257</v>
      </c>
      <c r="N73" s="197" t="s">
        <v>270</v>
      </c>
      <c r="O73" s="197" t="s">
        <v>271</v>
      </c>
      <c r="P73" s="198">
        <v>86</v>
      </c>
      <c r="Q73" s="198">
        <v>81</v>
      </c>
      <c r="R73" s="126"/>
      <c r="S73" s="126"/>
      <c r="T73" s="126"/>
    </row>
    <row r="74" spans="3:20" x14ac:dyDescent="0.3">
      <c r="C74" s="175" t="s">
        <v>775</v>
      </c>
      <c r="D74" s="176" t="s">
        <v>905</v>
      </c>
      <c r="M74" s="196" t="s">
        <v>257</v>
      </c>
      <c r="N74" s="197" t="s">
        <v>272</v>
      </c>
      <c r="O74" s="197" t="s">
        <v>196</v>
      </c>
      <c r="P74" s="198">
        <v>74</v>
      </c>
      <c r="Q74" s="198">
        <v>69</v>
      </c>
      <c r="R74" s="126"/>
      <c r="S74" s="126"/>
      <c r="T74" s="126"/>
    </row>
    <row r="75" spans="3:20" x14ac:dyDescent="0.3">
      <c r="C75" s="173" t="s">
        <v>775</v>
      </c>
      <c r="D75" s="174" t="s">
        <v>821</v>
      </c>
      <c r="M75" s="196" t="s">
        <v>257</v>
      </c>
      <c r="N75" s="197" t="s">
        <v>273</v>
      </c>
      <c r="O75" s="197" t="s">
        <v>274</v>
      </c>
      <c r="P75" s="198">
        <v>86</v>
      </c>
      <c r="Q75" s="198">
        <v>81</v>
      </c>
      <c r="R75" s="126"/>
      <c r="S75" s="126"/>
      <c r="T75" s="126"/>
    </row>
    <row r="76" spans="3:20" x14ac:dyDescent="0.3">
      <c r="C76" s="175" t="s">
        <v>775</v>
      </c>
      <c r="D76" s="176" t="s">
        <v>822</v>
      </c>
      <c r="M76" s="196" t="s">
        <v>257</v>
      </c>
      <c r="N76" s="197" t="s">
        <v>275</v>
      </c>
      <c r="O76" s="197" t="s">
        <v>276</v>
      </c>
      <c r="P76" s="198">
        <v>92</v>
      </c>
      <c r="Q76" s="198">
        <v>87</v>
      </c>
      <c r="R76" s="126"/>
      <c r="S76" s="126"/>
      <c r="T76" s="126"/>
    </row>
    <row r="77" spans="3:20" x14ac:dyDescent="0.3">
      <c r="C77" s="173" t="s">
        <v>775</v>
      </c>
      <c r="D77" s="174" t="s">
        <v>823</v>
      </c>
      <c r="M77" s="196" t="s">
        <v>257</v>
      </c>
      <c r="N77" s="197" t="s">
        <v>277</v>
      </c>
      <c r="O77" s="197" t="s">
        <v>278</v>
      </c>
      <c r="P77" s="198">
        <v>80</v>
      </c>
      <c r="Q77" s="198">
        <v>75</v>
      </c>
      <c r="R77" s="126"/>
      <c r="S77" s="126"/>
      <c r="T77" s="126"/>
    </row>
    <row r="78" spans="3:20" x14ac:dyDescent="0.3">
      <c r="C78" s="175" t="s">
        <v>775</v>
      </c>
      <c r="D78" s="176" t="s">
        <v>824</v>
      </c>
      <c r="M78" s="196" t="s">
        <v>257</v>
      </c>
      <c r="N78" s="197" t="s">
        <v>279</v>
      </c>
      <c r="O78" s="197" t="s">
        <v>280</v>
      </c>
      <c r="P78" s="198">
        <v>80</v>
      </c>
      <c r="Q78" s="198">
        <v>75</v>
      </c>
      <c r="R78" s="126"/>
      <c r="S78" s="126"/>
      <c r="T78" s="126"/>
    </row>
    <row r="79" spans="3:20" x14ac:dyDescent="0.3">
      <c r="C79" s="173" t="s">
        <v>775</v>
      </c>
      <c r="D79" s="174" t="s">
        <v>50</v>
      </c>
      <c r="M79" s="196" t="s">
        <v>257</v>
      </c>
      <c r="N79" s="197" t="s">
        <v>281</v>
      </c>
      <c r="O79" s="197" t="s">
        <v>282</v>
      </c>
      <c r="P79" s="198">
        <v>80</v>
      </c>
      <c r="Q79" s="198">
        <v>75</v>
      </c>
      <c r="R79" s="126"/>
      <c r="S79" s="126"/>
      <c r="T79" s="126"/>
    </row>
    <row r="80" spans="3:20" x14ac:dyDescent="0.3">
      <c r="C80" s="175" t="s">
        <v>775</v>
      </c>
      <c r="D80" s="176" t="s">
        <v>906</v>
      </c>
      <c r="M80" s="196" t="s">
        <v>257</v>
      </c>
      <c r="N80" s="197" t="s">
        <v>283</v>
      </c>
      <c r="O80" s="197" t="s">
        <v>284</v>
      </c>
      <c r="P80" s="198">
        <v>74</v>
      </c>
      <c r="Q80" s="198">
        <v>69</v>
      </c>
      <c r="R80" s="126"/>
      <c r="S80" s="126"/>
      <c r="T80" s="126"/>
    </row>
    <row r="81" spans="3:20" x14ac:dyDescent="0.3">
      <c r="C81" s="173" t="s">
        <v>775</v>
      </c>
      <c r="D81" s="174" t="s">
        <v>825</v>
      </c>
      <c r="M81" s="196" t="s">
        <v>257</v>
      </c>
      <c r="N81" s="197" t="s">
        <v>285</v>
      </c>
      <c r="O81" s="197" t="s">
        <v>286</v>
      </c>
      <c r="P81" s="198">
        <v>74</v>
      </c>
      <c r="Q81" s="198">
        <v>69</v>
      </c>
      <c r="R81" s="126"/>
      <c r="S81" s="126"/>
      <c r="T81" s="126"/>
    </row>
    <row r="82" spans="3:20" x14ac:dyDescent="0.3">
      <c r="C82" s="175" t="s">
        <v>775</v>
      </c>
      <c r="D82" s="176" t="s">
        <v>51</v>
      </c>
      <c r="M82" s="196" t="s">
        <v>257</v>
      </c>
      <c r="N82" s="197" t="s">
        <v>287</v>
      </c>
      <c r="O82" s="197" t="s">
        <v>287</v>
      </c>
      <c r="P82" s="198">
        <v>86</v>
      </c>
      <c r="Q82" s="198">
        <v>81</v>
      </c>
      <c r="R82" s="126"/>
      <c r="S82" s="126"/>
      <c r="T82" s="126"/>
    </row>
    <row r="83" spans="3:20" x14ac:dyDescent="0.3">
      <c r="C83" s="173" t="s">
        <v>775</v>
      </c>
      <c r="D83" s="174" t="s">
        <v>52</v>
      </c>
      <c r="M83" s="196" t="s">
        <v>257</v>
      </c>
      <c r="N83" s="197" t="s">
        <v>288</v>
      </c>
      <c r="O83" s="197" t="s">
        <v>289</v>
      </c>
      <c r="P83" s="198">
        <v>74</v>
      </c>
      <c r="Q83" s="198">
        <v>69</v>
      </c>
      <c r="R83" s="126"/>
      <c r="S83" s="126"/>
      <c r="T83" s="126"/>
    </row>
    <row r="84" spans="3:20" x14ac:dyDescent="0.3">
      <c r="C84" s="175" t="s">
        <v>769</v>
      </c>
      <c r="D84" s="176" t="s">
        <v>804</v>
      </c>
      <c r="M84" s="196" t="s">
        <v>257</v>
      </c>
      <c r="N84" s="197" t="s">
        <v>290</v>
      </c>
      <c r="O84" s="197" t="s">
        <v>291</v>
      </c>
      <c r="P84" s="198">
        <v>80</v>
      </c>
      <c r="Q84" s="198">
        <v>75</v>
      </c>
      <c r="R84" s="126"/>
      <c r="S84" s="126"/>
      <c r="T84" s="126"/>
    </row>
    <row r="85" spans="3:20" x14ac:dyDescent="0.3">
      <c r="C85" s="173" t="s">
        <v>769</v>
      </c>
      <c r="D85" s="174" t="s">
        <v>826</v>
      </c>
      <c r="M85" s="196" t="s">
        <v>257</v>
      </c>
      <c r="N85" s="197" t="s">
        <v>292</v>
      </c>
      <c r="O85" s="197" t="s">
        <v>293</v>
      </c>
      <c r="P85" s="198">
        <v>80</v>
      </c>
      <c r="Q85" s="198">
        <v>75</v>
      </c>
      <c r="R85" s="126"/>
      <c r="S85" s="126"/>
      <c r="T85" s="126"/>
    </row>
    <row r="86" spans="3:20" x14ac:dyDescent="0.3">
      <c r="C86" s="175" t="s">
        <v>769</v>
      </c>
      <c r="D86" s="176" t="s">
        <v>827</v>
      </c>
      <c r="M86" s="196" t="s">
        <v>257</v>
      </c>
      <c r="N86" s="197" t="s">
        <v>294</v>
      </c>
      <c r="O86" s="197" t="s">
        <v>295</v>
      </c>
      <c r="P86" s="198">
        <v>80</v>
      </c>
      <c r="Q86" s="198">
        <v>75</v>
      </c>
      <c r="R86" s="126"/>
      <c r="S86" s="126"/>
      <c r="T86" s="126"/>
    </row>
    <row r="87" spans="3:20" x14ac:dyDescent="0.3">
      <c r="C87" s="173" t="s">
        <v>769</v>
      </c>
      <c r="D87" s="174" t="s">
        <v>828</v>
      </c>
      <c r="M87" s="196" t="s">
        <v>257</v>
      </c>
      <c r="N87" s="197" t="s">
        <v>296</v>
      </c>
      <c r="O87" s="197" t="s">
        <v>297</v>
      </c>
      <c r="P87" s="198">
        <v>80</v>
      </c>
      <c r="Q87" s="198">
        <v>75</v>
      </c>
      <c r="R87" s="126"/>
      <c r="S87" s="126"/>
      <c r="T87" s="126"/>
    </row>
    <row r="88" spans="3:20" x14ac:dyDescent="0.3">
      <c r="C88" s="175" t="s">
        <v>766</v>
      </c>
      <c r="D88" s="176" t="s">
        <v>804</v>
      </c>
      <c r="M88" s="196" t="s">
        <v>257</v>
      </c>
      <c r="N88" s="197" t="s">
        <v>298</v>
      </c>
      <c r="O88" s="197" t="s">
        <v>299</v>
      </c>
      <c r="P88" s="198">
        <v>74</v>
      </c>
      <c r="Q88" s="198">
        <v>69</v>
      </c>
      <c r="R88" s="126"/>
      <c r="S88" s="126"/>
      <c r="T88" s="126"/>
    </row>
    <row r="89" spans="3:20" x14ac:dyDescent="0.3">
      <c r="C89" s="173" t="s">
        <v>766</v>
      </c>
      <c r="D89" s="174" t="s">
        <v>829</v>
      </c>
      <c r="M89" s="196" t="s">
        <v>300</v>
      </c>
      <c r="N89" s="197" t="s">
        <v>301</v>
      </c>
      <c r="O89" s="197" t="s">
        <v>302</v>
      </c>
      <c r="P89" s="198">
        <v>74</v>
      </c>
      <c r="Q89" s="198">
        <v>69</v>
      </c>
      <c r="R89" s="126"/>
      <c r="S89" s="126"/>
      <c r="T89" s="126"/>
    </row>
    <row r="90" spans="3:20" x14ac:dyDescent="0.3">
      <c r="C90" s="175" t="s">
        <v>766</v>
      </c>
      <c r="D90" s="176" t="s">
        <v>830</v>
      </c>
      <c r="M90" s="196" t="s">
        <v>300</v>
      </c>
      <c r="N90" s="197" t="s">
        <v>303</v>
      </c>
      <c r="O90" s="197" t="s">
        <v>859</v>
      </c>
      <c r="P90" s="198">
        <v>86</v>
      </c>
      <c r="Q90" s="198">
        <v>81</v>
      </c>
      <c r="R90" s="126"/>
      <c r="S90" s="126"/>
      <c r="T90" s="126"/>
    </row>
    <row r="91" spans="3:20" x14ac:dyDescent="0.3">
      <c r="C91" s="173" t="s">
        <v>766</v>
      </c>
      <c r="D91" s="174" t="s">
        <v>831</v>
      </c>
      <c r="M91" s="196" t="s">
        <v>300</v>
      </c>
      <c r="N91" s="197" t="s">
        <v>304</v>
      </c>
      <c r="O91" s="197" t="s">
        <v>305</v>
      </c>
      <c r="P91" s="198">
        <v>74</v>
      </c>
      <c r="Q91" s="198">
        <v>69</v>
      </c>
      <c r="R91" s="126"/>
      <c r="S91" s="126"/>
      <c r="T91" s="126"/>
    </row>
    <row r="92" spans="3:20" x14ac:dyDescent="0.3">
      <c r="C92" s="175" t="s">
        <v>764</v>
      </c>
      <c r="D92" s="176" t="s">
        <v>804</v>
      </c>
      <c r="M92" s="196" t="s">
        <v>300</v>
      </c>
      <c r="N92" s="197" t="s">
        <v>306</v>
      </c>
      <c r="O92" s="197" t="s">
        <v>307</v>
      </c>
      <c r="P92" s="198">
        <v>86</v>
      </c>
      <c r="Q92" s="198">
        <v>81</v>
      </c>
      <c r="R92" s="126"/>
      <c r="S92" s="126"/>
      <c r="T92" s="126"/>
    </row>
    <row r="93" spans="3:20" x14ac:dyDescent="0.3">
      <c r="C93" s="173" t="s">
        <v>764</v>
      </c>
      <c r="D93" s="174" t="s">
        <v>832</v>
      </c>
      <c r="M93" s="196" t="s">
        <v>300</v>
      </c>
      <c r="N93" s="197" t="s">
        <v>860</v>
      </c>
      <c r="O93" s="197" t="s">
        <v>861</v>
      </c>
      <c r="P93" s="198">
        <v>74</v>
      </c>
      <c r="Q93" s="198">
        <v>69</v>
      </c>
      <c r="R93" s="126"/>
      <c r="S93" s="126"/>
      <c r="T93" s="126"/>
    </row>
    <row r="94" spans="3:20" x14ac:dyDescent="0.3">
      <c r="C94" s="175" t="s">
        <v>764</v>
      </c>
      <c r="D94" s="176" t="s">
        <v>833</v>
      </c>
      <c r="M94" s="196" t="s">
        <v>300</v>
      </c>
      <c r="N94" s="197" t="s">
        <v>308</v>
      </c>
      <c r="O94" s="197" t="s">
        <v>309</v>
      </c>
      <c r="P94" s="198">
        <v>80</v>
      </c>
      <c r="Q94" s="198">
        <v>75</v>
      </c>
      <c r="R94" s="126"/>
      <c r="S94" s="126"/>
      <c r="T94" s="126"/>
    </row>
    <row r="95" spans="3:20" x14ac:dyDescent="0.3">
      <c r="C95" s="173" t="s">
        <v>778</v>
      </c>
      <c r="D95" s="174" t="s">
        <v>804</v>
      </c>
      <c r="M95" s="196" t="s">
        <v>310</v>
      </c>
      <c r="N95" s="197" t="s">
        <v>311</v>
      </c>
      <c r="O95" s="197" t="s">
        <v>311</v>
      </c>
      <c r="P95" s="198">
        <v>80</v>
      </c>
      <c r="Q95" s="198">
        <v>75</v>
      </c>
      <c r="R95" s="126"/>
      <c r="S95" s="126"/>
      <c r="T95" s="126"/>
    </row>
    <row r="96" spans="3:20" x14ac:dyDescent="0.3">
      <c r="C96" s="175" t="s">
        <v>778</v>
      </c>
      <c r="D96" s="176" t="s">
        <v>818</v>
      </c>
      <c r="M96" s="196" t="s">
        <v>310</v>
      </c>
      <c r="N96" s="197" t="s">
        <v>312</v>
      </c>
      <c r="O96" s="197" t="s">
        <v>313</v>
      </c>
      <c r="P96" s="198">
        <v>80</v>
      </c>
      <c r="Q96" s="198">
        <v>75</v>
      </c>
      <c r="R96" s="126"/>
      <c r="S96" s="126"/>
      <c r="T96" s="126"/>
    </row>
    <row r="97" spans="3:20" x14ac:dyDescent="0.3">
      <c r="C97" s="173" t="s">
        <v>778</v>
      </c>
      <c r="D97" s="174" t="s">
        <v>834</v>
      </c>
      <c r="M97" s="196" t="s">
        <v>314</v>
      </c>
      <c r="N97" s="197" t="s">
        <v>897</v>
      </c>
      <c r="O97" s="197" t="s">
        <v>898</v>
      </c>
      <c r="P97" s="198">
        <v>86</v>
      </c>
      <c r="Q97" s="198">
        <v>81</v>
      </c>
      <c r="R97" s="126"/>
      <c r="S97" s="126"/>
      <c r="T97" s="126"/>
    </row>
    <row r="98" spans="3:20" x14ac:dyDescent="0.3">
      <c r="C98" s="175" t="s">
        <v>778</v>
      </c>
      <c r="D98" s="176" t="s">
        <v>833</v>
      </c>
      <c r="M98" s="196" t="s">
        <v>314</v>
      </c>
      <c r="N98" s="197" t="s">
        <v>315</v>
      </c>
      <c r="O98" s="197" t="s">
        <v>316</v>
      </c>
      <c r="P98" s="198">
        <v>74</v>
      </c>
      <c r="Q98" s="198">
        <v>69</v>
      </c>
      <c r="R98" s="126"/>
      <c r="S98" s="126"/>
      <c r="T98" s="126"/>
    </row>
    <row r="99" spans="3:20" x14ac:dyDescent="0.3">
      <c r="C99" s="173" t="s">
        <v>778</v>
      </c>
      <c r="D99" s="174" t="s">
        <v>53</v>
      </c>
      <c r="M99" s="196" t="s">
        <v>314</v>
      </c>
      <c r="N99" s="197" t="s">
        <v>317</v>
      </c>
      <c r="O99" s="197" t="s">
        <v>318</v>
      </c>
      <c r="P99" s="198">
        <v>80</v>
      </c>
      <c r="Q99" s="198">
        <v>75</v>
      </c>
      <c r="R99" s="126"/>
      <c r="S99" s="126"/>
      <c r="T99" s="126"/>
    </row>
    <row r="100" spans="3:20" ht="27.6" x14ac:dyDescent="0.3">
      <c r="C100" s="175" t="s">
        <v>778</v>
      </c>
      <c r="D100" s="176" t="s">
        <v>54</v>
      </c>
      <c r="M100" s="196" t="s">
        <v>319</v>
      </c>
      <c r="N100" s="197" t="s">
        <v>320</v>
      </c>
      <c r="O100" s="197" t="s">
        <v>321</v>
      </c>
      <c r="P100" s="198">
        <v>74</v>
      </c>
      <c r="Q100" s="198">
        <v>69</v>
      </c>
      <c r="R100" s="126"/>
      <c r="S100" s="126"/>
      <c r="T100" s="126"/>
    </row>
    <row r="101" spans="3:20" x14ac:dyDescent="0.3">
      <c r="C101" s="173" t="s">
        <v>763</v>
      </c>
      <c r="D101" s="174" t="s">
        <v>804</v>
      </c>
      <c r="M101" s="196" t="s">
        <v>319</v>
      </c>
      <c r="N101" s="197" t="s">
        <v>322</v>
      </c>
      <c r="O101" s="197" t="s">
        <v>323</v>
      </c>
      <c r="P101" s="198">
        <v>92</v>
      </c>
      <c r="Q101" s="198">
        <v>87</v>
      </c>
      <c r="R101" s="126"/>
      <c r="S101" s="126"/>
      <c r="T101" s="126"/>
    </row>
    <row r="102" spans="3:20" ht="27.6" x14ac:dyDescent="0.3">
      <c r="C102" s="175" t="s">
        <v>763</v>
      </c>
      <c r="D102" s="176" t="s">
        <v>835</v>
      </c>
      <c r="M102" s="196" t="s">
        <v>319</v>
      </c>
      <c r="N102" s="197" t="s">
        <v>862</v>
      </c>
      <c r="O102" s="197" t="s">
        <v>863</v>
      </c>
      <c r="P102" s="198">
        <v>86</v>
      </c>
      <c r="Q102" s="198">
        <v>81</v>
      </c>
      <c r="R102" s="126"/>
      <c r="S102" s="126"/>
      <c r="T102" s="126"/>
    </row>
    <row r="103" spans="3:20" x14ac:dyDescent="0.3">
      <c r="C103" s="173" t="s">
        <v>763</v>
      </c>
      <c r="D103" s="174" t="s">
        <v>836</v>
      </c>
      <c r="M103" s="196" t="s">
        <v>319</v>
      </c>
      <c r="N103" s="197" t="s">
        <v>324</v>
      </c>
      <c r="O103" s="197" t="s">
        <v>912</v>
      </c>
      <c r="P103" s="198">
        <v>80</v>
      </c>
      <c r="Q103" s="198">
        <v>75</v>
      </c>
      <c r="R103" s="126"/>
      <c r="S103" s="126"/>
      <c r="T103" s="126"/>
    </row>
    <row r="104" spans="3:20" x14ac:dyDescent="0.3">
      <c r="C104" s="175" t="s">
        <v>763</v>
      </c>
      <c r="D104" s="176" t="s">
        <v>837</v>
      </c>
      <c r="M104" s="196" t="s">
        <v>325</v>
      </c>
      <c r="N104" s="197" t="s">
        <v>326</v>
      </c>
      <c r="O104" s="197" t="s">
        <v>274</v>
      </c>
      <c r="P104" s="198">
        <v>74</v>
      </c>
      <c r="Q104" s="198">
        <v>69</v>
      </c>
      <c r="R104" s="126"/>
      <c r="S104" s="126"/>
      <c r="T104" s="126"/>
    </row>
    <row r="105" spans="3:20" x14ac:dyDescent="0.3">
      <c r="C105" s="173" t="s">
        <v>763</v>
      </c>
      <c r="D105" s="174" t="s">
        <v>838</v>
      </c>
      <c r="M105" s="196" t="s">
        <v>325</v>
      </c>
      <c r="N105" s="197" t="s">
        <v>327</v>
      </c>
      <c r="O105" s="197" t="s">
        <v>328</v>
      </c>
      <c r="P105" s="198">
        <v>80</v>
      </c>
      <c r="Q105" s="198">
        <v>75</v>
      </c>
      <c r="R105" s="126"/>
      <c r="S105" s="126"/>
      <c r="T105" s="126"/>
    </row>
    <row r="106" spans="3:20" x14ac:dyDescent="0.3">
      <c r="C106" s="175" t="s">
        <v>776</v>
      </c>
      <c r="D106" s="176" t="s">
        <v>804</v>
      </c>
      <c r="M106" s="196" t="s">
        <v>325</v>
      </c>
      <c r="N106" s="197" t="s">
        <v>329</v>
      </c>
      <c r="O106" s="197" t="s">
        <v>330</v>
      </c>
      <c r="P106" s="198">
        <v>74</v>
      </c>
      <c r="Q106" s="198">
        <v>69</v>
      </c>
      <c r="R106" s="126"/>
      <c r="S106" s="126"/>
      <c r="T106" s="126"/>
    </row>
    <row r="107" spans="3:20" x14ac:dyDescent="0.3">
      <c r="C107" s="173" t="s">
        <v>776</v>
      </c>
      <c r="D107" s="174" t="s">
        <v>55</v>
      </c>
      <c r="M107" s="196" t="s">
        <v>331</v>
      </c>
      <c r="N107" s="197" t="s">
        <v>332</v>
      </c>
      <c r="O107" s="197" t="s">
        <v>333</v>
      </c>
      <c r="P107" s="198">
        <v>80</v>
      </c>
      <c r="Q107" s="198">
        <v>75</v>
      </c>
      <c r="R107" s="126"/>
      <c r="S107" s="126"/>
      <c r="T107" s="126"/>
    </row>
    <row r="108" spans="3:20" x14ac:dyDescent="0.3">
      <c r="C108" s="175" t="s">
        <v>776</v>
      </c>
      <c r="D108" s="176" t="s">
        <v>56</v>
      </c>
      <c r="M108" s="196" t="s">
        <v>334</v>
      </c>
      <c r="N108" s="197" t="s">
        <v>335</v>
      </c>
      <c r="O108" s="197" t="s">
        <v>335</v>
      </c>
      <c r="P108" s="198">
        <v>68</v>
      </c>
      <c r="Q108" s="198">
        <v>63</v>
      </c>
      <c r="R108" s="126"/>
      <c r="S108" s="126"/>
      <c r="T108" s="126"/>
    </row>
    <row r="109" spans="3:20" x14ac:dyDescent="0.3">
      <c r="C109" s="173" t="s">
        <v>776</v>
      </c>
      <c r="D109" s="174" t="s">
        <v>57</v>
      </c>
      <c r="M109" s="196" t="s">
        <v>334</v>
      </c>
      <c r="N109" s="197" t="s">
        <v>336</v>
      </c>
      <c r="O109" s="197" t="s">
        <v>336</v>
      </c>
      <c r="P109" s="198">
        <v>86</v>
      </c>
      <c r="Q109" s="198">
        <v>81</v>
      </c>
      <c r="R109" s="126"/>
      <c r="S109" s="126"/>
      <c r="T109" s="126"/>
    </row>
    <row r="110" spans="3:20" x14ac:dyDescent="0.3">
      <c r="C110" s="175" t="s">
        <v>776</v>
      </c>
      <c r="D110" s="176" t="s">
        <v>839</v>
      </c>
      <c r="M110" s="196" t="s">
        <v>334</v>
      </c>
      <c r="N110" s="197" t="s">
        <v>337</v>
      </c>
      <c r="O110" s="197" t="s">
        <v>338</v>
      </c>
      <c r="P110" s="198">
        <v>80</v>
      </c>
      <c r="Q110" s="198">
        <v>75</v>
      </c>
      <c r="R110" s="126"/>
      <c r="S110" s="126"/>
      <c r="T110" s="126"/>
    </row>
    <row r="111" spans="3:20" x14ac:dyDescent="0.3">
      <c r="C111" s="173" t="s">
        <v>776</v>
      </c>
      <c r="D111" s="174" t="s">
        <v>58</v>
      </c>
      <c r="M111" s="196" t="s">
        <v>334</v>
      </c>
      <c r="N111" s="197" t="s">
        <v>339</v>
      </c>
      <c r="O111" s="197" t="s">
        <v>340</v>
      </c>
      <c r="P111" s="198">
        <v>80</v>
      </c>
      <c r="Q111" s="198">
        <v>75</v>
      </c>
      <c r="R111" s="126"/>
      <c r="S111" s="126"/>
      <c r="T111" s="126"/>
    </row>
    <row r="112" spans="3:20" ht="27.6" x14ac:dyDescent="0.3">
      <c r="C112" s="175" t="s">
        <v>776</v>
      </c>
      <c r="D112" s="176" t="s">
        <v>59</v>
      </c>
      <c r="M112" s="196" t="s">
        <v>341</v>
      </c>
      <c r="N112" s="197" t="s">
        <v>342</v>
      </c>
      <c r="O112" s="197" t="s">
        <v>343</v>
      </c>
      <c r="P112" s="198">
        <v>68</v>
      </c>
      <c r="Q112" s="198">
        <v>63</v>
      </c>
      <c r="R112" s="126"/>
      <c r="S112" s="126"/>
      <c r="T112" s="126"/>
    </row>
    <row r="113" spans="3:20" x14ac:dyDescent="0.3">
      <c r="C113" s="173" t="s">
        <v>776</v>
      </c>
      <c r="D113" s="174" t="s">
        <v>60</v>
      </c>
      <c r="M113" s="196" t="s">
        <v>341</v>
      </c>
      <c r="N113" s="197" t="s">
        <v>344</v>
      </c>
      <c r="O113" s="197" t="s">
        <v>864</v>
      </c>
      <c r="P113" s="198">
        <v>80</v>
      </c>
      <c r="Q113" s="198">
        <v>75</v>
      </c>
      <c r="R113" s="126"/>
      <c r="S113" s="126"/>
      <c r="T113" s="126"/>
    </row>
    <row r="114" spans="3:20" x14ac:dyDescent="0.3">
      <c r="C114" s="175" t="s">
        <v>776</v>
      </c>
      <c r="D114" s="176" t="s">
        <v>61</v>
      </c>
      <c r="M114" s="196" t="s">
        <v>345</v>
      </c>
      <c r="N114" s="197" t="s">
        <v>346</v>
      </c>
      <c r="O114" s="197" t="s">
        <v>347</v>
      </c>
      <c r="P114" s="198">
        <v>80</v>
      </c>
      <c r="Q114" s="198">
        <v>75</v>
      </c>
      <c r="R114" s="126"/>
      <c r="S114" s="126"/>
      <c r="T114" s="126"/>
    </row>
    <row r="115" spans="3:20" x14ac:dyDescent="0.3">
      <c r="C115" s="173" t="s">
        <v>776</v>
      </c>
      <c r="D115" s="174" t="s">
        <v>62</v>
      </c>
      <c r="M115" s="196" t="s">
        <v>345</v>
      </c>
      <c r="N115" s="197" t="s">
        <v>348</v>
      </c>
      <c r="O115" s="197" t="s">
        <v>349</v>
      </c>
      <c r="P115" s="198">
        <v>92</v>
      </c>
      <c r="Q115" s="198">
        <v>87</v>
      </c>
      <c r="R115" s="126"/>
      <c r="S115" s="126"/>
      <c r="T115" s="126"/>
    </row>
    <row r="116" spans="3:20" x14ac:dyDescent="0.3">
      <c r="C116" s="175" t="s">
        <v>776</v>
      </c>
      <c r="D116" s="176" t="s">
        <v>63</v>
      </c>
      <c r="M116" s="196" t="s">
        <v>345</v>
      </c>
      <c r="N116" s="197" t="s">
        <v>350</v>
      </c>
      <c r="O116" s="197" t="s">
        <v>351</v>
      </c>
      <c r="P116" s="198">
        <v>86</v>
      </c>
      <c r="Q116" s="198">
        <v>81</v>
      </c>
      <c r="R116" s="126"/>
      <c r="S116" s="126"/>
      <c r="T116" s="126"/>
    </row>
    <row r="117" spans="3:20" x14ac:dyDescent="0.3">
      <c r="C117" s="173" t="s">
        <v>776</v>
      </c>
      <c r="D117" s="174" t="s">
        <v>840</v>
      </c>
      <c r="M117" s="196" t="s">
        <v>345</v>
      </c>
      <c r="N117" s="197" t="s">
        <v>352</v>
      </c>
      <c r="O117" s="197" t="s">
        <v>353</v>
      </c>
      <c r="P117" s="198">
        <v>86</v>
      </c>
      <c r="Q117" s="198">
        <v>81</v>
      </c>
      <c r="R117" s="126"/>
      <c r="S117" s="126"/>
      <c r="T117" s="126"/>
    </row>
    <row r="118" spans="3:20" x14ac:dyDescent="0.3">
      <c r="C118" s="175" t="s">
        <v>776</v>
      </c>
      <c r="D118" s="176" t="s">
        <v>64</v>
      </c>
      <c r="M118" s="196" t="s">
        <v>345</v>
      </c>
      <c r="N118" s="197" t="s">
        <v>354</v>
      </c>
      <c r="O118" s="197" t="s">
        <v>355</v>
      </c>
      <c r="P118" s="198">
        <v>92</v>
      </c>
      <c r="Q118" s="198">
        <v>87</v>
      </c>
      <c r="R118" s="126"/>
      <c r="S118" s="126"/>
      <c r="T118" s="126"/>
    </row>
    <row r="119" spans="3:20" x14ac:dyDescent="0.3">
      <c r="C119" s="173" t="s">
        <v>776</v>
      </c>
      <c r="D119" s="174" t="s">
        <v>65</v>
      </c>
      <c r="M119" s="196" t="s">
        <v>345</v>
      </c>
      <c r="N119" s="197" t="s">
        <v>356</v>
      </c>
      <c r="O119" s="197" t="s">
        <v>357</v>
      </c>
      <c r="P119" s="198">
        <v>92</v>
      </c>
      <c r="Q119" s="198">
        <v>87</v>
      </c>
      <c r="R119" s="126"/>
      <c r="S119" s="126"/>
      <c r="T119" s="126"/>
    </row>
    <row r="120" spans="3:20" x14ac:dyDescent="0.3">
      <c r="C120" s="175" t="s">
        <v>776</v>
      </c>
      <c r="D120" s="176" t="s">
        <v>66</v>
      </c>
      <c r="M120" s="196" t="s">
        <v>345</v>
      </c>
      <c r="N120" s="197" t="s">
        <v>358</v>
      </c>
      <c r="O120" s="197" t="s">
        <v>358</v>
      </c>
      <c r="P120" s="198">
        <v>92</v>
      </c>
      <c r="Q120" s="198">
        <v>87</v>
      </c>
      <c r="R120" s="126"/>
      <c r="S120" s="126"/>
      <c r="T120" s="126"/>
    </row>
    <row r="121" spans="3:20" x14ac:dyDescent="0.3">
      <c r="C121" s="173" t="s">
        <v>776</v>
      </c>
      <c r="D121" s="174" t="s">
        <v>67</v>
      </c>
      <c r="M121" s="196" t="s">
        <v>345</v>
      </c>
      <c r="N121" s="197" t="s">
        <v>359</v>
      </c>
      <c r="O121" s="197" t="s">
        <v>360</v>
      </c>
      <c r="P121" s="198">
        <v>80</v>
      </c>
      <c r="Q121" s="198">
        <v>75</v>
      </c>
      <c r="R121" s="126"/>
      <c r="S121" s="126"/>
      <c r="T121" s="126"/>
    </row>
    <row r="122" spans="3:20" x14ac:dyDescent="0.3">
      <c r="C122" s="175" t="s">
        <v>776</v>
      </c>
      <c r="D122" s="176" t="s">
        <v>68</v>
      </c>
      <c r="M122" s="196" t="s">
        <v>345</v>
      </c>
      <c r="N122" s="197" t="s">
        <v>361</v>
      </c>
      <c r="O122" s="197" t="s">
        <v>362</v>
      </c>
      <c r="P122" s="198">
        <v>86</v>
      </c>
      <c r="Q122" s="198">
        <v>81</v>
      </c>
      <c r="R122" s="126"/>
      <c r="S122" s="126"/>
      <c r="T122" s="126"/>
    </row>
    <row r="123" spans="3:20" ht="27.6" x14ac:dyDescent="0.3">
      <c r="C123" s="173" t="s">
        <v>776</v>
      </c>
      <c r="D123" s="174" t="s">
        <v>69</v>
      </c>
      <c r="M123" s="196" t="s">
        <v>345</v>
      </c>
      <c r="N123" s="197" t="s">
        <v>363</v>
      </c>
      <c r="O123" s="197" t="s">
        <v>364</v>
      </c>
      <c r="P123" s="198">
        <v>80</v>
      </c>
      <c r="Q123" s="198">
        <v>75</v>
      </c>
      <c r="R123" s="126"/>
      <c r="S123" s="126"/>
      <c r="T123" s="126"/>
    </row>
    <row r="124" spans="3:20" x14ac:dyDescent="0.3">
      <c r="C124" s="175" t="s">
        <v>776</v>
      </c>
      <c r="D124" s="176" t="s">
        <v>70</v>
      </c>
      <c r="M124" s="196" t="s">
        <v>345</v>
      </c>
      <c r="N124" s="197" t="s">
        <v>365</v>
      </c>
      <c r="O124" s="197" t="s">
        <v>366</v>
      </c>
      <c r="P124" s="198">
        <v>80</v>
      </c>
      <c r="Q124" s="198">
        <v>75</v>
      </c>
      <c r="R124" s="126"/>
      <c r="S124" s="126"/>
      <c r="T124" s="126"/>
    </row>
    <row r="125" spans="3:20" x14ac:dyDescent="0.3">
      <c r="C125" s="173" t="s">
        <v>776</v>
      </c>
      <c r="D125" s="174" t="s">
        <v>71</v>
      </c>
      <c r="M125" s="196" t="s">
        <v>345</v>
      </c>
      <c r="N125" s="197" t="s">
        <v>367</v>
      </c>
      <c r="O125" s="197" t="s">
        <v>368</v>
      </c>
      <c r="P125" s="198">
        <v>74</v>
      </c>
      <c r="Q125" s="198">
        <v>69</v>
      </c>
      <c r="R125" s="126"/>
      <c r="S125" s="126"/>
      <c r="T125" s="126"/>
    </row>
    <row r="126" spans="3:20" x14ac:dyDescent="0.3">
      <c r="C126" s="175" t="s">
        <v>776</v>
      </c>
      <c r="D126" s="176" t="s">
        <v>841</v>
      </c>
      <c r="M126" s="196" t="s">
        <v>345</v>
      </c>
      <c r="N126" s="197" t="s">
        <v>369</v>
      </c>
      <c r="O126" s="197" t="s">
        <v>369</v>
      </c>
      <c r="P126" s="198">
        <v>80</v>
      </c>
      <c r="Q126" s="198">
        <v>75</v>
      </c>
      <c r="R126" s="126"/>
      <c r="S126" s="126"/>
      <c r="T126" s="126"/>
    </row>
    <row r="127" spans="3:20" x14ac:dyDescent="0.3">
      <c r="C127" s="173" t="s">
        <v>777</v>
      </c>
      <c r="D127" s="174" t="s">
        <v>804</v>
      </c>
      <c r="M127" s="196" t="s">
        <v>370</v>
      </c>
      <c r="N127" s="197" t="s">
        <v>371</v>
      </c>
      <c r="O127" s="197" t="s">
        <v>372</v>
      </c>
      <c r="P127" s="198">
        <v>74</v>
      </c>
      <c r="Q127" s="198">
        <v>69</v>
      </c>
      <c r="R127" s="126"/>
      <c r="S127" s="126"/>
      <c r="T127" s="126"/>
    </row>
    <row r="128" spans="3:20" x14ac:dyDescent="0.3">
      <c r="C128" s="175" t="s">
        <v>777</v>
      </c>
      <c r="D128" s="192" t="s">
        <v>931</v>
      </c>
      <c r="M128" s="196" t="s">
        <v>370</v>
      </c>
      <c r="N128" s="197" t="s">
        <v>373</v>
      </c>
      <c r="O128" s="197" t="s">
        <v>374</v>
      </c>
      <c r="P128" s="198">
        <v>80</v>
      </c>
      <c r="Q128" s="198">
        <v>75</v>
      </c>
      <c r="R128" s="126"/>
      <c r="S128" s="126"/>
      <c r="T128" s="126"/>
    </row>
    <row r="129" spans="3:20" x14ac:dyDescent="0.3">
      <c r="C129" s="173" t="s">
        <v>777</v>
      </c>
      <c r="D129" s="174" t="s">
        <v>72</v>
      </c>
      <c r="M129" s="196" t="s">
        <v>370</v>
      </c>
      <c r="N129" s="197" t="s">
        <v>375</v>
      </c>
      <c r="O129" s="197" t="s">
        <v>375</v>
      </c>
      <c r="P129" s="198">
        <v>86</v>
      </c>
      <c r="Q129" s="198">
        <v>81</v>
      </c>
      <c r="R129" s="126"/>
      <c r="S129" s="126"/>
      <c r="T129" s="126"/>
    </row>
    <row r="130" spans="3:20" x14ac:dyDescent="0.3">
      <c r="C130" s="175" t="s">
        <v>777</v>
      </c>
      <c r="D130" s="176" t="s">
        <v>73</v>
      </c>
      <c r="M130" s="196" t="s">
        <v>370</v>
      </c>
      <c r="N130" s="197" t="s">
        <v>376</v>
      </c>
      <c r="O130" s="197" t="s">
        <v>377</v>
      </c>
      <c r="P130" s="198">
        <v>80</v>
      </c>
      <c r="Q130" s="198">
        <v>75</v>
      </c>
      <c r="R130" s="126"/>
      <c r="S130" s="126"/>
      <c r="T130" s="126"/>
    </row>
    <row r="131" spans="3:20" x14ac:dyDescent="0.3">
      <c r="C131" s="173" t="s">
        <v>777</v>
      </c>
      <c r="D131" s="174" t="s">
        <v>74</v>
      </c>
      <c r="M131" s="196" t="s">
        <v>370</v>
      </c>
      <c r="N131" s="197" t="s">
        <v>378</v>
      </c>
      <c r="O131" s="197" t="s">
        <v>379</v>
      </c>
      <c r="P131" s="198">
        <v>74</v>
      </c>
      <c r="Q131" s="198">
        <v>69</v>
      </c>
      <c r="R131" s="126"/>
      <c r="S131" s="126"/>
      <c r="T131" s="126"/>
    </row>
    <row r="132" spans="3:20" x14ac:dyDescent="0.3">
      <c r="C132" s="175" t="s">
        <v>777</v>
      </c>
      <c r="D132" s="176" t="s">
        <v>122</v>
      </c>
      <c r="M132" s="196" t="s">
        <v>370</v>
      </c>
      <c r="N132" s="197" t="s">
        <v>380</v>
      </c>
      <c r="O132" s="197" t="s">
        <v>381</v>
      </c>
      <c r="P132" s="198">
        <v>86</v>
      </c>
      <c r="Q132" s="198">
        <v>81</v>
      </c>
      <c r="R132" s="126"/>
      <c r="S132" s="126"/>
      <c r="T132" s="126"/>
    </row>
    <row r="133" spans="3:20" x14ac:dyDescent="0.3">
      <c r="C133" s="173" t="s">
        <v>777</v>
      </c>
      <c r="D133" s="174" t="s">
        <v>842</v>
      </c>
      <c r="M133" s="196" t="s">
        <v>370</v>
      </c>
      <c r="N133" s="197" t="s">
        <v>382</v>
      </c>
      <c r="O133" s="197" t="s">
        <v>369</v>
      </c>
      <c r="P133" s="198">
        <v>80</v>
      </c>
      <c r="Q133" s="198">
        <v>75</v>
      </c>
      <c r="R133" s="126"/>
      <c r="S133" s="126"/>
      <c r="T133" s="126"/>
    </row>
    <row r="134" spans="3:20" x14ac:dyDescent="0.3">
      <c r="C134" s="175" t="s">
        <v>777</v>
      </c>
      <c r="D134" s="176" t="s">
        <v>75</v>
      </c>
      <c r="M134" s="196" t="s">
        <v>383</v>
      </c>
      <c r="N134" s="197" t="s">
        <v>865</v>
      </c>
      <c r="O134" s="197" t="s">
        <v>866</v>
      </c>
      <c r="P134" s="198">
        <v>92</v>
      </c>
      <c r="Q134" s="198">
        <v>87</v>
      </c>
      <c r="R134" s="126"/>
      <c r="S134" s="126"/>
      <c r="T134" s="126"/>
    </row>
    <row r="135" spans="3:20" x14ac:dyDescent="0.3">
      <c r="C135" s="173" t="s">
        <v>777</v>
      </c>
      <c r="D135" s="174" t="s">
        <v>76</v>
      </c>
      <c r="M135" s="196" t="s">
        <v>383</v>
      </c>
      <c r="N135" s="197" t="s">
        <v>384</v>
      </c>
      <c r="O135" s="197" t="s">
        <v>385</v>
      </c>
      <c r="P135" s="198">
        <v>86</v>
      </c>
      <c r="Q135" s="198">
        <v>81</v>
      </c>
      <c r="R135" s="126"/>
      <c r="S135" s="126"/>
      <c r="T135" s="126"/>
    </row>
    <row r="136" spans="3:20" x14ac:dyDescent="0.3">
      <c r="C136" s="175" t="s">
        <v>777</v>
      </c>
      <c r="D136" s="176" t="s">
        <v>77</v>
      </c>
      <c r="M136" s="196" t="s">
        <v>383</v>
      </c>
      <c r="N136" s="197" t="s">
        <v>386</v>
      </c>
      <c r="O136" s="197" t="s">
        <v>387</v>
      </c>
      <c r="P136" s="198">
        <v>80</v>
      </c>
      <c r="Q136" s="198">
        <v>75</v>
      </c>
      <c r="R136" s="126"/>
      <c r="S136" s="126"/>
      <c r="T136" s="126"/>
    </row>
    <row r="137" spans="3:20" x14ac:dyDescent="0.3">
      <c r="C137" s="173" t="s">
        <v>777</v>
      </c>
      <c r="D137" s="174" t="s">
        <v>78</v>
      </c>
      <c r="M137" s="196" t="s">
        <v>389</v>
      </c>
      <c r="N137" s="197" t="s">
        <v>390</v>
      </c>
      <c r="O137" s="197" t="s">
        <v>391</v>
      </c>
      <c r="P137" s="198">
        <v>80</v>
      </c>
      <c r="Q137" s="198">
        <v>75</v>
      </c>
      <c r="R137" s="126"/>
      <c r="S137" s="126"/>
      <c r="T137" s="126"/>
    </row>
    <row r="138" spans="3:20" x14ac:dyDescent="0.3">
      <c r="C138" s="175" t="s">
        <v>777</v>
      </c>
      <c r="D138" s="176" t="s">
        <v>79</v>
      </c>
      <c r="M138" s="196" t="s">
        <v>389</v>
      </c>
      <c r="N138" s="197" t="s">
        <v>392</v>
      </c>
      <c r="O138" s="197" t="s">
        <v>393</v>
      </c>
      <c r="P138" s="198">
        <v>74</v>
      </c>
      <c r="Q138" s="198">
        <v>69</v>
      </c>
      <c r="R138" s="126"/>
      <c r="S138" s="126"/>
      <c r="T138" s="126"/>
    </row>
    <row r="139" spans="3:20" x14ac:dyDescent="0.3">
      <c r="C139" s="173" t="s">
        <v>777</v>
      </c>
      <c r="D139" s="174" t="s">
        <v>907</v>
      </c>
      <c r="M139" s="196" t="s">
        <v>389</v>
      </c>
      <c r="N139" s="197" t="s">
        <v>394</v>
      </c>
      <c r="O139" s="197" t="s">
        <v>252</v>
      </c>
      <c r="P139" s="198">
        <v>80</v>
      </c>
      <c r="Q139" s="198">
        <v>75</v>
      </c>
      <c r="R139" s="126"/>
      <c r="S139" s="126"/>
      <c r="T139" s="126"/>
    </row>
    <row r="140" spans="3:20" x14ac:dyDescent="0.3">
      <c r="C140" s="175" t="s">
        <v>774</v>
      </c>
      <c r="D140" s="176" t="s">
        <v>26</v>
      </c>
      <c r="M140" s="196" t="s">
        <v>389</v>
      </c>
      <c r="N140" s="197" t="s">
        <v>395</v>
      </c>
      <c r="O140" s="197" t="s">
        <v>396</v>
      </c>
      <c r="P140" s="198">
        <v>74</v>
      </c>
      <c r="Q140" s="198">
        <v>69</v>
      </c>
      <c r="R140" s="126"/>
      <c r="S140" s="126"/>
      <c r="T140" s="126"/>
    </row>
    <row r="141" spans="3:20" x14ac:dyDescent="0.3">
      <c r="C141" s="173" t="s">
        <v>774</v>
      </c>
      <c r="D141" s="174" t="s">
        <v>80</v>
      </c>
      <c r="M141" s="196" t="s">
        <v>389</v>
      </c>
      <c r="N141" s="197" t="s">
        <v>397</v>
      </c>
      <c r="O141" s="197" t="s">
        <v>398</v>
      </c>
      <c r="P141" s="198">
        <v>86</v>
      </c>
      <c r="Q141" s="198">
        <v>81</v>
      </c>
      <c r="R141" s="126"/>
      <c r="S141" s="126"/>
      <c r="T141" s="126"/>
    </row>
    <row r="142" spans="3:20" x14ac:dyDescent="0.3">
      <c r="C142" s="175" t="s">
        <v>774</v>
      </c>
      <c r="D142" s="176" t="s">
        <v>81</v>
      </c>
      <c r="M142" s="196" t="s">
        <v>389</v>
      </c>
      <c r="N142" s="197" t="s">
        <v>399</v>
      </c>
      <c r="O142" s="197" t="s">
        <v>399</v>
      </c>
      <c r="P142" s="198">
        <v>74</v>
      </c>
      <c r="Q142" s="198">
        <v>69</v>
      </c>
      <c r="R142" s="126"/>
      <c r="S142" s="126"/>
      <c r="T142" s="126"/>
    </row>
    <row r="143" spans="3:20" x14ac:dyDescent="0.3">
      <c r="C143" s="173" t="s">
        <v>774</v>
      </c>
      <c r="D143" s="174" t="s">
        <v>82</v>
      </c>
      <c r="M143" s="196" t="s">
        <v>389</v>
      </c>
      <c r="N143" s="197" t="s">
        <v>400</v>
      </c>
      <c r="O143" s="197" t="s">
        <v>400</v>
      </c>
      <c r="P143" s="198">
        <v>68</v>
      </c>
      <c r="Q143" s="198">
        <v>63</v>
      </c>
      <c r="R143" s="126"/>
      <c r="S143" s="126"/>
      <c r="T143" s="126"/>
    </row>
    <row r="144" spans="3:20" x14ac:dyDescent="0.3">
      <c r="C144" s="175" t="s">
        <v>903</v>
      </c>
      <c r="D144" s="176" t="s">
        <v>804</v>
      </c>
      <c r="M144" s="196" t="s">
        <v>389</v>
      </c>
      <c r="N144" s="197" t="s">
        <v>401</v>
      </c>
      <c r="O144" s="197" t="s">
        <v>402</v>
      </c>
      <c r="P144" s="198">
        <v>86</v>
      </c>
      <c r="Q144" s="198">
        <v>81</v>
      </c>
      <c r="R144" s="126"/>
      <c r="S144" s="126"/>
      <c r="T144" s="126"/>
    </row>
    <row r="145" spans="3:20" x14ac:dyDescent="0.3">
      <c r="C145" s="173" t="s">
        <v>903</v>
      </c>
      <c r="D145" s="174" t="s">
        <v>843</v>
      </c>
      <c r="M145" s="196" t="s">
        <v>389</v>
      </c>
      <c r="N145" s="197" t="s">
        <v>403</v>
      </c>
      <c r="O145" s="197" t="s">
        <v>180</v>
      </c>
      <c r="P145" s="198">
        <v>80</v>
      </c>
      <c r="Q145" s="198">
        <v>75</v>
      </c>
      <c r="R145" s="126"/>
      <c r="S145" s="126"/>
      <c r="T145" s="126"/>
    </row>
    <row r="146" spans="3:20" x14ac:dyDescent="0.3">
      <c r="C146" s="175" t="s">
        <v>903</v>
      </c>
      <c r="D146" s="176" t="s">
        <v>844</v>
      </c>
      <c r="M146" s="196" t="s">
        <v>389</v>
      </c>
      <c r="N146" s="197" t="s">
        <v>404</v>
      </c>
      <c r="O146" s="197" t="s">
        <v>405</v>
      </c>
      <c r="P146" s="198">
        <v>68</v>
      </c>
      <c r="Q146" s="198">
        <v>63</v>
      </c>
      <c r="R146" s="126"/>
      <c r="S146" s="126"/>
      <c r="T146" s="126"/>
    </row>
    <row r="147" spans="3:20" x14ac:dyDescent="0.3">
      <c r="C147" s="173" t="s">
        <v>765</v>
      </c>
      <c r="D147" s="174" t="s">
        <v>804</v>
      </c>
      <c r="M147" s="196" t="s">
        <v>389</v>
      </c>
      <c r="N147" s="197" t="s">
        <v>867</v>
      </c>
      <c r="O147" s="197" t="s">
        <v>868</v>
      </c>
      <c r="P147" s="198">
        <v>80</v>
      </c>
      <c r="Q147" s="198">
        <v>75</v>
      </c>
      <c r="R147" s="126"/>
      <c r="S147" s="126"/>
      <c r="T147" s="126"/>
    </row>
    <row r="148" spans="3:20" x14ac:dyDescent="0.3">
      <c r="C148" s="173" t="s">
        <v>765</v>
      </c>
      <c r="D148" s="174" t="s">
        <v>845</v>
      </c>
      <c r="M148" s="196" t="s">
        <v>406</v>
      </c>
      <c r="N148" s="197" t="s">
        <v>407</v>
      </c>
      <c r="O148" s="197" t="s">
        <v>408</v>
      </c>
      <c r="P148" s="198">
        <v>86</v>
      </c>
      <c r="Q148" s="198">
        <v>81</v>
      </c>
      <c r="R148" s="126"/>
      <c r="S148" s="126"/>
      <c r="T148" s="126"/>
    </row>
    <row r="149" spans="3:20" x14ac:dyDescent="0.3">
      <c r="C149" s="175" t="s">
        <v>765</v>
      </c>
      <c r="D149" s="176" t="s">
        <v>83</v>
      </c>
      <c r="M149" s="196" t="s">
        <v>406</v>
      </c>
      <c r="N149" s="197" t="s">
        <v>409</v>
      </c>
      <c r="O149" s="197" t="s">
        <v>410</v>
      </c>
      <c r="P149" s="198">
        <v>92</v>
      </c>
      <c r="Q149" s="198">
        <v>87</v>
      </c>
      <c r="R149" s="126"/>
      <c r="S149" s="126"/>
      <c r="T149" s="126"/>
    </row>
    <row r="150" spans="3:20" x14ac:dyDescent="0.3">
      <c r="C150" s="173" t="s">
        <v>765</v>
      </c>
      <c r="D150" s="174" t="s">
        <v>84</v>
      </c>
      <c r="M150" s="196" t="s">
        <v>406</v>
      </c>
      <c r="N150" s="197" t="s">
        <v>411</v>
      </c>
      <c r="O150" s="197" t="s">
        <v>412</v>
      </c>
      <c r="P150" s="198">
        <v>80</v>
      </c>
      <c r="Q150" s="198">
        <v>75</v>
      </c>
      <c r="R150" s="126"/>
      <c r="S150" s="126"/>
      <c r="T150" s="126"/>
    </row>
    <row r="151" spans="3:20" x14ac:dyDescent="0.3">
      <c r="C151" s="175" t="s">
        <v>765</v>
      </c>
      <c r="D151" s="176" t="s">
        <v>85</v>
      </c>
      <c r="M151" s="196" t="s">
        <v>413</v>
      </c>
      <c r="N151" s="197" t="s">
        <v>414</v>
      </c>
      <c r="O151" s="197" t="s">
        <v>415</v>
      </c>
      <c r="P151" s="198">
        <v>80</v>
      </c>
      <c r="Q151" s="198">
        <v>75</v>
      </c>
      <c r="R151" s="126"/>
      <c r="S151" s="126"/>
      <c r="T151" s="126"/>
    </row>
    <row r="152" spans="3:20" x14ac:dyDescent="0.3">
      <c r="C152" s="173" t="s">
        <v>765</v>
      </c>
      <c r="D152" s="174" t="s">
        <v>86</v>
      </c>
      <c r="M152" s="196" t="s">
        <v>413</v>
      </c>
      <c r="N152" s="197" t="s">
        <v>408</v>
      </c>
      <c r="O152" s="197" t="s">
        <v>869</v>
      </c>
      <c r="P152" s="198">
        <v>86</v>
      </c>
      <c r="Q152" s="198">
        <v>81</v>
      </c>
      <c r="R152" s="126"/>
      <c r="S152" s="126"/>
      <c r="T152" s="126"/>
    </row>
    <row r="153" spans="3:20" x14ac:dyDescent="0.3">
      <c r="C153" s="175" t="s">
        <v>765</v>
      </c>
      <c r="D153" s="176" t="s">
        <v>87</v>
      </c>
      <c r="M153" s="196" t="s">
        <v>416</v>
      </c>
      <c r="N153" s="197" t="s">
        <v>417</v>
      </c>
      <c r="O153" s="197" t="s">
        <v>418</v>
      </c>
      <c r="P153" s="198">
        <v>68</v>
      </c>
      <c r="Q153" s="198">
        <v>63</v>
      </c>
      <c r="R153" s="126"/>
      <c r="S153" s="126"/>
      <c r="T153" s="126"/>
    </row>
    <row r="154" spans="3:20" x14ac:dyDescent="0.3">
      <c r="C154" s="173" t="s">
        <v>765</v>
      </c>
      <c r="D154" s="174" t="s">
        <v>88</v>
      </c>
      <c r="M154" s="196" t="s">
        <v>416</v>
      </c>
      <c r="N154" s="197" t="s">
        <v>419</v>
      </c>
      <c r="O154" s="197" t="s">
        <v>420</v>
      </c>
      <c r="P154" s="198">
        <v>68</v>
      </c>
      <c r="Q154" s="198">
        <v>63</v>
      </c>
      <c r="R154" s="126"/>
      <c r="S154" s="126"/>
      <c r="T154" s="126"/>
    </row>
    <row r="155" spans="3:20" x14ac:dyDescent="0.3">
      <c r="C155" s="175" t="s">
        <v>765</v>
      </c>
      <c r="D155" s="176" t="s">
        <v>89</v>
      </c>
      <c r="M155" s="196" t="s">
        <v>416</v>
      </c>
      <c r="N155" s="197" t="s">
        <v>421</v>
      </c>
      <c r="O155" s="197" t="s">
        <v>422</v>
      </c>
      <c r="P155" s="198">
        <v>68</v>
      </c>
      <c r="Q155" s="198">
        <v>63</v>
      </c>
      <c r="R155" s="126"/>
      <c r="S155" s="126"/>
      <c r="T155" s="126"/>
    </row>
    <row r="156" spans="3:20" ht="27.6" x14ac:dyDescent="0.3">
      <c r="C156" s="173" t="s">
        <v>765</v>
      </c>
      <c r="D156" s="174" t="s">
        <v>90</v>
      </c>
      <c r="M156" s="196" t="s">
        <v>423</v>
      </c>
      <c r="N156" s="197" t="s">
        <v>913</v>
      </c>
      <c r="O156" s="197" t="s">
        <v>914</v>
      </c>
      <c r="P156" s="198">
        <v>80</v>
      </c>
      <c r="Q156" s="198">
        <v>75</v>
      </c>
      <c r="R156" s="126"/>
      <c r="S156" s="126"/>
      <c r="T156" s="126"/>
    </row>
    <row r="157" spans="3:20" x14ac:dyDescent="0.3">
      <c r="C157" s="175" t="s">
        <v>765</v>
      </c>
      <c r="D157" s="176" t="s">
        <v>91</v>
      </c>
      <c r="M157" s="196" t="s">
        <v>423</v>
      </c>
      <c r="N157" s="197" t="s">
        <v>424</v>
      </c>
      <c r="O157" s="197" t="s">
        <v>425</v>
      </c>
      <c r="P157" s="198">
        <v>74</v>
      </c>
      <c r="Q157" s="198">
        <v>69</v>
      </c>
      <c r="R157" s="126"/>
      <c r="S157" s="126"/>
      <c r="T157" s="126"/>
    </row>
    <row r="158" spans="3:20" x14ac:dyDescent="0.3">
      <c r="C158" s="173" t="s">
        <v>765</v>
      </c>
      <c r="D158" s="174" t="s">
        <v>846</v>
      </c>
      <c r="M158" s="196" t="s">
        <v>423</v>
      </c>
      <c r="N158" s="197" t="s">
        <v>899</v>
      </c>
      <c r="O158" s="197" t="s">
        <v>900</v>
      </c>
      <c r="P158" s="198">
        <v>80</v>
      </c>
      <c r="Q158" s="198">
        <v>75</v>
      </c>
      <c r="R158" s="126"/>
      <c r="S158" s="126"/>
      <c r="T158" s="126"/>
    </row>
    <row r="159" spans="3:20" x14ac:dyDescent="0.3">
      <c r="C159" s="175" t="s">
        <v>765</v>
      </c>
      <c r="D159" s="176" t="s">
        <v>92</v>
      </c>
      <c r="M159" s="196" t="s">
        <v>423</v>
      </c>
      <c r="N159" s="197" t="s">
        <v>901</v>
      </c>
      <c r="O159" s="197" t="s">
        <v>901</v>
      </c>
      <c r="P159" s="198">
        <v>74</v>
      </c>
      <c r="Q159" s="198">
        <v>69</v>
      </c>
      <c r="R159" s="126"/>
      <c r="S159" s="126"/>
      <c r="T159" s="126"/>
    </row>
    <row r="160" spans="3:20" x14ac:dyDescent="0.3">
      <c r="C160" s="173" t="s">
        <v>765</v>
      </c>
      <c r="D160" s="174" t="s">
        <v>93</v>
      </c>
      <c r="M160" s="196" t="s">
        <v>426</v>
      </c>
      <c r="N160" s="197" t="s">
        <v>427</v>
      </c>
      <c r="O160" s="197" t="s">
        <v>428</v>
      </c>
      <c r="P160" s="198">
        <v>80</v>
      </c>
      <c r="Q160" s="198">
        <v>75</v>
      </c>
      <c r="R160" s="126"/>
      <c r="S160" s="126"/>
      <c r="T160" s="126"/>
    </row>
    <row r="161" spans="3:20" x14ac:dyDescent="0.3">
      <c r="C161" s="175" t="s">
        <v>765</v>
      </c>
      <c r="D161" s="176" t="s">
        <v>94</v>
      </c>
      <c r="M161" s="196" t="s">
        <v>426</v>
      </c>
      <c r="N161" s="197" t="s">
        <v>429</v>
      </c>
      <c r="O161" s="197" t="s">
        <v>430</v>
      </c>
      <c r="P161" s="198">
        <v>74</v>
      </c>
      <c r="Q161" s="198">
        <v>69</v>
      </c>
      <c r="R161" s="126"/>
      <c r="S161" s="126"/>
      <c r="T161" s="126"/>
    </row>
    <row r="162" spans="3:20" x14ac:dyDescent="0.3">
      <c r="C162" s="173" t="s">
        <v>765</v>
      </c>
      <c r="D162" s="174" t="s">
        <v>95</v>
      </c>
      <c r="M162" s="196" t="s">
        <v>426</v>
      </c>
      <c r="N162" s="197" t="s">
        <v>431</v>
      </c>
      <c r="O162" s="197" t="s">
        <v>280</v>
      </c>
      <c r="P162" s="198">
        <v>80</v>
      </c>
      <c r="Q162" s="198">
        <v>75</v>
      </c>
      <c r="R162" s="126"/>
      <c r="S162" s="126"/>
      <c r="T162" s="126"/>
    </row>
    <row r="163" spans="3:20" x14ac:dyDescent="0.3">
      <c r="C163" s="175" t="s">
        <v>765</v>
      </c>
      <c r="D163" s="176" t="s">
        <v>96</v>
      </c>
      <c r="M163" s="196" t="s">
        <v>426</v>
      </c>
      <c r="N163" s="197" t="s">
        <v>286</v>
      </c>
      <c r="O163" s="197" t="s">
        <v>432</v>
      </c>
      <c r="P163" s="198">
        <v>80</v>
      </c>
      <c r="Q163" s="198">
        <v>75</v>
      </c>
      <c r="R163" s="126"/>
      <c r="S163" s="126"/>
      <c r="T163" s="126"/>
    </row>
    <row r="164" spans="3:20" x14ac:dyDescent="0.3">
      <c r="C164" s="173" t="s">
        <v>765</v>
      </c>
      <c r="D164" s="174" t="s">
        <v>97</v>
      </c>
      <c r="M164" s="196" t="s">
        <v>426</v>
      </c>
      <c r="N164" s="197" t="s">
        <v>433</v>
      </c>
      <c r="O164" s="197" t="s">
        <v>433</v>
      </c>
      <c r="P164" s="198">
        <v>74</v>
      </c>
      <c r="Q164" s="198">
        <v>69</v>
      </c>
      <c r="R164" s="126"/>
      <c r="S164" s="126"/>
      <c r="T164" s="126"/>
    </row>
    <row r="165" spans="3:20" x14ac:dyDescent="0.3">
      <c r="C165" s="175" t="s">
        <v>765</v>
      </c>
      <c r="D165" s="176" t="s">
        <v>847</v>
      </c>
      <c r="M165" s="196" t="s">
        <v>426</v>
      </c>
      <c r="N165" s="197" t="s">
        <v>434</v>
      </c>
      <c r="O165" s="197" t="s">
        <v>435</v>
      </c>
      <c r="P165" s="198">
        <v>68</v>
      </c>
      <c r="Q165" s="198">
        <v>63</v>
      </c>
      <c r="R165" s="126"/>
      <c r="S165" s="126"/>
      <c r="T165" s="126"/>
    </row>
    <row r="166" spans="3:20" x14ac:dyDescent="0.3">
      <c r="C166" s="173" t="s">
        <v>765</v>
      </c>
      <c r="D166" s="174" t="s">
        <v>98</v>
      </c>
      <c r="M166" s="196" t="s">
        <v>426</v>
      </c>
      <c r="N166" s="197" t="s">
        <v>436</v>
      </c>
      <c r="O166" s="197" t="s">
        <v>437</v>
      </c>
      <c r="P166" s="198">
        <v>74</v>
      </c>
      <c r="Q166" s="198">
        <v>69</v>
      </c>
      <c r="R166" s="126"/>
      <c r="S166" s="126"/>
      <c r="T166" s="126"/>
    </row>
    <row r="167" spans="3:20" x14ac:dyDescent="0.3">
      <c r="C167" s="175" t="s">
        <v>765</v>
      </c>
      <c r="D167" s="176" t="s">
        <v>99</v>
      </c>
      <c r="M167" s="196" t="s">
        <v>426</v>
      </c>
      <c r="N167" s="197" t="s">
        <v>790</v>
      </c>
      <c r="O167" s="197" t="s">
        <v>438</v>
      </c>
      <c r="P167" s="198">
        <v>74</v>
      </c>
      <c r="Q167" s="198">
        <v>69</v>
      </c>
      <c r="R167" s="126"/>
      <c r="S167" s="126"/>
      <c r="T167" s="126"/>
    </row>
    <row r="168" spans="3:20" x14ac:dyDescent="0.3">
      <c r="C168" s="173" t="s">
        <v>772</v>
      </c>
      <c r="D168" s="193" t="s">
        <v>932</v>
      </c>
      <c r="M168" s="196" t="s">
        <v>426</v>
      </c>
      <c r="N168" s="197" t="s">
        <v>439</v>
      </c>
      <c r="O168" s="197" t="s">
        <v>440</v>
      </c>
      <c r="P168" s="198">
        <v>74</v>
      </c>
      <c r="Q168" s="198">
        <v>69</v>
      </c>
      <c r="R168" s="126"/>
      <c r="S168" s="126"/>
      <c r="T168" s="126"/>
    </row>
    <row r="169" spans="3:20" x14ac:dyDescent="0.3">
      <c r="C169" s="173" t="s">
        <v>772</v>
      </c>
      <c r="D169" s="174" t="s">
        <v>800</v>
      </c>
      <c r="M169" s="196" t="s">
        <v>426</v>
      </c>
      <c r="N169" s="197" t="s">
        <v>255</v>
      </c>
      <c r="O169" s="197" t="s">
        <v>870</v>
      </c>
      <c r="P169" s="198">
        <v>74</v>
      </c>
      <c r="Q169" s="198">
        <v>69</v>
      </c>
      <c r="R169" s="126"/>
      <c r="S169" s="126"/>
      <c r="T169" s="126"/>
    </row>
    <row r="170" spans="3:20" x14ac:dyDescent="0.3">
      <c r="C170" s="175" t="s">
        <v>772</v>
      </c>
      <c r="D170" s="176" t="s">
        <v>852</v>
      </c>
      <c r="M170" s="196" t="s">
        <v>442</v>
      </c>
      <c r="N170" s="197" t="s">
        <v>443</v>
      </c>
      <c r="O170" s="197" t="s">
        <v>225</v>
      </c>
      <c r="P170" s="198">
        <v>80</v>
      </c>
      <c r="Q170" s="198">
        <v>75</v>
      </c>
      <c r="R170" s="126"/>
      <c r="S170" s="126"/>
      <c r="T170" s="126"/>
    </row>
    <row r="171" spans="3:20" x14ac:dyDescent="0.3">
      <c r="C171" s="173" t="s">
        <v>772</v>
      </c>
      <c r="D171" s="174" t="s">
        <v>933</v>
      </c>
      <c r="M171" s="196" t="s">
        <v>444</v>
      </c>
      <c r="N171" s="197" t="s">
        <v>445</v>
      </c>
      <c r="O171" s="197" t="s">
        <v>446</v>
      </c>
      <c r="P171" s="198">
        <v>74</v>
      </c>
      <c r="Q171" s="198">
        <v>69</v>
      </c>
      <c r="R171" s="126"/>
      <c r="S171" s="126"/>
      <c r="T171" s="126"/>
    </row>
    <row r="172" spans="3:20" x14ac:dyDescent="0.3">
      <c r="C172" s="175" t="s">
        <v>772</v>
      </c>
      <c r="D172" s="176" t="s">
        <v>853</v>
      </c>
      <c r="M172" s="196" t="s">
        <v>444</v>
      </c>
      <c r="N172" s="197" t="s">
        <v>447</v>
      </c>
      <c r="O172" s="197" t="s">
        <v>448</v>
      </c>
      <c r="P172" s="198">
        <v>80</v>
      </c>
      <c r="Q172" s="198">
        <v>75</v>
      </c>
      <c r="R172" s="126"/>
      <c r="S172" s="126"/>
      <c r="T172" s="126"/>
    </row>
    <row r="173" spans="3:20" x14ac:dyDescent="0.3">
      <c r="C173" s="173" t="s">
        <v>772</v>
      </c>
      <c r="D173" s="174" t="s">
        <v>100</v>
      </c>
      <c r="M173" s="196" t="s">
        <v>444</v>
      </c>
      <c r="N173" s="197" t="s">
        <v>433</v>
      </c>
      <c r="O173" s="197" t="s">
        <v>871</v>
      </c>
      <c r="P173" s="198">
        <v>74</v>
      </c>
      <c r="Q173" s="198">
        <v>69</v>
      </c>
      <c r="R173" s="126"/>
      <c r="S173" s="126"/>
      <c r="T173" s="126"/>
    </row>
    <row r="174" spans="3:20" x14ac:dyDescent="0.3">
      <c r="C174" s="175" t="s">
        <v>772</v>
      </c>
      <c r="D174" s="176" t="s">
        <v>101</v>
      </c>
      <c r="M174" s="196" t="s">
        <v>444</v>
      </c>
      <c r="N174" s="197" t="s">
        <v>449</v>
      </c>
      <c r="O174" s="197" t="s">
        <v>450</v>
      </c>
      <c r="P174" s="198">
        <v>74</v>
      </c>
      <c r="Q174" s="198">
        <v>69</v>
      </c>
      <c r="R174" s="126"/>
      <c r="S174" s="126"/>
      <c r="T174" s="126"/>
    </row>
    <row r="175" spans="3:20" x14ac:dyDescent="0.3">
      <c r="C175" s="173" t="s">
        <v>772</v>
      </c>
      <c r="D175" s="174" t="s">
        <v>102</v>
      </c>
      <c r="M175" s="196" t="s">
        <v>444</v>
      </c>
      <c r="N175" s="197" t="s">
        <v>451</v>
      </c>
      <c r="O175" s="197" t="s">
        <v>872</v>
      </c>
      <c r="P175" s="198">
        <v>74</v>
      </c>
      <c r="Q175" s="198">
        <v>69</v>
      </c>
      <c r="R175" s="126"/>
      <c r="S175" s="126"/>
      <c r="T175" s="126"/>
    </row>
    <row r="176" spans="3:20" x14ac:dyDescent="0.3">
      <c r="C176" s="175" t="s">
        <v>772</v>
      </c>
      <c r="D176" s="176" t="s">
        <v>103</v>
      </c>
      <c r="M176" s="196" t="s">
        <v>444</v>
      </c>
      <c r="N176" s="197" t="s">
        <v>452</v>
      </c>
      <c r="O176" s="197" t="s">
        <v>453</v>
      </c>
      <c r="P176" s="198">
        <v>74</v>
      </c>
      <c r="Q176" s="198">
        <v>69</v>
      </c>
      <c r="R176" s="126"/>
      <c r="S176" s="126"/>
      <c r="T176" s="126"/>
    </row>
    <row r="177" spans="3:20" x14ac:dyDescent="0.3">
      <c r="C177" s="173" t="s">
        <v>772</v>
      </c>
      <c r="D177" s="174" t="s">
        <v>934</v>
      </c>
      <c r="M177" s="196" t="s">
        <v>444</v>
      </c>
      <c r="N177" s="197" t="s">
        <v>454</v>
      </c>
      <c r="O177" s="197" t="s">
        <v>455</v>
      </c>
      <c r="P177" s="198">
        <v>74</v>
      </c>
      <c r="Q177" s="198">
        <v>69</v>
      </c>
      <c r="R177" s="126"/>
      <c r="S177" s="126"/>
      <c r="T177" s="126"/>
    </row>
    <row r="178" spans="3:20" x14ac:dyDescent="0.3">
      <c r="C178" s="173" t="s">
        <v>772</v>
      </c>
      <c r="D178" s="174" t="s">
        <v>107</v>
      </c>
      <c r="M178" s="196" t="s">
        <v>456</v>
      </c>
      <c r="N178" s="197" t="s">
        <v>457</v>
      </c>
      <c r="O178" s="197" t="s">
        <v>458</v>
      </c>
      <c r="P178" s="198">
        <v>80</v>
      </c>
      <c r="Q178" s="198">
        <v>75</v>
      </c>
      <c r="R178" s="126"/>
      <c r="S178" s="126"/>
      <c r="T178" s="126"/>
    </row>
    <row r="179" spans="3:20" x14ac:dyDescent="0.3">
      <c r="C179" s="175" t="s">
        <v>772</v>
      </c>
      <c r="D179" s="176" t="s">
        <v>108</v>
      </c>
      <c r="M179" s="196" t="s">
        <v>456</v>
      </c>
      <c r="N179" s="197" t="s">
        <v>459</v>
      </c>
      <c r="O179" s="197" t="s">
        <v>460</v>
      </c>
      <c r="P179" s="198">
        <v>86</v>
      </c>
      <c r="Q179" s="198">
        <v>81</v>
      </c>
      <c r="R179" s="126"/>
      <c r="S179" s="126"/>
      <c r="T179" s="126"/>
    </row>
    <row r="180" spans="3:20" x14ac:dyDescent="0.3">
      <c r="C180" s="173" t="s">
        <v>772</v>
      </c>
      <c r="D180" s="174" t="s">
        <v>109</v>
      </c>
      <c r="M180" s="196" t="s">
        <v>456</v>
      </c>
      <c r="N180" s="197" t="s">
        <v>461</v>
      </c>
      <c r="O180" s="197" t="s">
        <v>462</v>
      </c>
      <c r="P180" s="198">
        <v>80</v>
      </c>
      <c r="Q180" s="198">
        <v>75</v>
      </c>
      <c r="R180" s="126"/>
      <c r="S180" s="126"/>
      <c r="T180" s="126"/>
    </row>
    <row r="181" spans="3:20" x14ac:dyDescent="0.3">
      <c r="C181" s="175" t="s">
        <v>772</v>
      </c>
      <c r="D181" s="176" t="s">
        <v>110</v>
      </c>
      <c r="M181" s="196" t="s">
        <v>456</v>
      </c>
      <c r="N181" s="197" t="s">
        <v>463</v>
      </c>
      <c r="O181" s="197" t="s">
        <v>464</v>
      </c>
      <c r="P181" s="198">
        <v>80</v>
      </c>
      <c r="Q181" s="198">
        <v>75</v>
      </c>
      <c r="R181" s="126"/>
      <c r="S181" s="126"/>
      <c r="T181" s="126"/>
    </row>
    <row r="182" spans="3:20" x14ac:dyDescent="0.3">
      <c r="C182" s="173" t="s">
        <v>772</v>
      </c>
      <c r="D182" s="174" t="s">
        <v>112</v>
      </c>
      <c r="M182" s="196" t="s">
        <v>456</v>
      </c>
      <c r="N182" s="197" t="s">
        <v>465</v>
      </c>
      <c r="O182" s="197" t="s">
        <v>466</v>
      </c>
      <c r="P182" s="198">
        <v>86</v>
      </c>
      <c r="Q182" s="198">
        <v>81</v>
      </c>
      <c r="R182" s="126"/>
      <c r="S182" s="126"/>
      <c r="T182" s="126"/>
    </row>
    <row r="183" spans="3:20" x14ac:dyDescent="0.3">
      <c r="C183" s="175" t="s">
        <v>772</v>
      </c>
      <c r="D183" s="176" t="s">
        <v>113</v>
      </c>
      <c r="M183" s="196" t="s">
        <v>456</v>
      </c>
      <c r="N183" s="197" t="s">
        <v>467</v>
      </c>
      <c r="O183" s="197" t="s">
        <v>468</v>
      </c>
      <c r="P183" s="198">
        <v>80</v>
      </c>
      <c r="Q183" s="198">
        <v>75</v>
      </c>
      <c r="R183" s="126"/>
      <c r="S183" s="126"/>
      <c r="T183" s="126"/>
    </row>
    <row r="184" spans="3:20" x14ac:dyDescent="0.3">
      <c r="C184" s="173" t="s">
        <v>772</v>
      </c>
      <c r="D184" s="174" t="s">
        <v>105</v>
      </c>
      <c r="M184" s="196" t="s">
        <v>456</v>
      </c>
      <c r="N184" s="197" t="s">
        <v>469</v>
      </c>
      <c r="O184" s="197" t="s">
        <v>470</v>
      </c>
      <c r="P184" s="198">
        <v>86</v>
      </c>
      <c r="Q184" s="198">
        <v>81</v>
      </c>
      <c r="R184" s="126"/>
      <c r="S184" s="126"/>
      <c r="T184" s="126"/>
    </row>
    <row r="185" spans="3:20" x14ac:dyDescent="0.3">
      <c r="C185" s="175" t="s">
        <v>772</v>
      </c>
      <c r="D185" s="176" t="s">
        <v>801</v>
      </c>
      <c r="M185" s="196" t="s">
        <v>456</v>
      </c>
      <c r="N185" s="197" t="s">
        <v>471</v>
      </c>
      <c r="O185" s="197" t="s">
        <v>471</v>
      </c>
      <c r="P185" s="198">
        <v>80</v>
      </c>
      <c r="Q185" s="198">
        <v>75</v>
      </c>
      <c r="R185" s="126"/>
      <c r="S185" s="126"/>
      <c r="T185" s="126"/>
    </row>
    <row r="186" spans="3:20" ht="27.6" x14ac:dyDescent="0.3">
      <c r="C186" s="173" t="s">
        <v>772</v>
      </c>
      <c r="D186" s="174" t="s">
        <v>854</v>
      </c>
      <c r="M186" s="196" t="s">
        <v>456</v>
      </c>
      <c r="N186" s="197" t="s">
        <v>472</v>
      </c>
      <c r="O186" s="197" t="s">
        <v>473</v>
      </c>
      <c r="P186" s="198">
        <v>80</v>
      </c>
      <c r="Q186" s="198">
        <v>75</v>
      </c>
      <c r="R186" s="126"/>
      <c r="S186" s="126"/>
      <c r="T186" s="126"/>
    </row>
    <row r="187" spans="3:20" x14ac:dyDescent="0.3">
      <c r="C187" s="175" t="s">
        <v>772</v>
      </c>
      <c r="D187" s="176" t="s">
        <v>935</v>
      </c>
      <c r="M187" s="196" t="s">
        <v>456</v>
      </c>
      <c r="N187" s="197" t="s">
        <v>474</v>
      </c>
      <c r="O187" s="197" t="s">
        <v>475</v>
      </c>
      <c r="P187" s="198">
        <v>74</v>
      </c>
      <c r="Q187" s="198">
        <v>69</v>
      </c>
      <c r="R187" s="126"/>
      <c r="S187" s="126"/>
      <c r="T187" s="126"/>
    </row>
    <row r="188" spans="3:20" x14ac:dyDescent="0.3">
      <c r="C188" s="175" t="s">
        <v>772</v>
      </c>
      <c r="D188" s="176" t="s">
        <v>802</v>
      </c>
      <c r="M188" s="196" t="s">
        <v>476</v>
      </c>
      <c r="N188" s="197" t="s">
        <v>909</v>
      </c>
      <c r="O188" s="197" t="s">
        <v>910</v>
      </c>
      <c r="P188" s="198">
        <v>80</v>
      </c>
      <c r="Q188" s="198">
        <v>75</v>
      </c>
      <c r="R188" s="126"/>
      <c r="S188" s="126"/>
      <c r="T188" s="126"/>
    </row>
    <row r="189" spans="3:20" x14ac:dyDescent="0.3">
      <c r="C189" s="173" t="s">
        <v>772</v>
      </c>
      <c r="D189" s="174" t="s">
        <v>111</v>
      </c>
      <c r="M189" s="196" t="s">
        <v>476</v>
      </c>
      <c r="N189" s="197" t="s">
        <v>915</v>
      </c>
      <c r="O189" s="197" t="s">
        <v>916</v>
      </c>
      <c r="P189" s="198">
        <v>74</v>
      </c>
      <c r="Q189" s="198">
        <v>69</v>
      </c>
      <c r="R189" s="126"/>
      <c r="S189" s="126"/>
      <c r="T189" s="126"/>
    </row>
    <row r="190" spans="3:20" x14ac:dyDescent="0.3">
      <c r="C190" s="177" t="s">
        <v>772</v>
      </c>
      <c r="D190" s="178" t="s">
        <v>104</v>
      </c>
      <c r="M190" s="196" t="s">
        <v>476</v>
      </c>
      <c r="N190" s="197" t="s">
        <v>477</v>
      </c>
      <c r="O190" s="197" t="s">
        <v>477</v>
      </c>
      <c r="P190" s="198">
        <v>80</v>
      </c>
      <c r="Q190" s="198">
        <v>75</v>
      </c>
      <c r="R190" s="126"/>
      <c r="S190" s="126"/>
      <c r="T190" s="126"/>
    </row>
    <row r="191" spans="3:20" x14ac:dyDescent="0.3">
      <c r="C191" s="179" t="s">
        <v>772</v>
      </c>
      <c r="D191" s="180" t="s">
        <v>106</v>
      </c>
      <c r="M191" s="196" t="s">
        <v>476</v>
      </c>
      <c r="N191" s="197" t="s">
        <v>478</v>
      </c>
      <c r="O191" s="197" t="s">
        <v>478</v>
      </c>
      <c r="P191" s="198">
        <v>74</v>
      </c>
      <c r="Q191" s="198">
        <v>69</v>
      </c>
      <c r="R191" s="126"/>
      <c r="S191" s="126"/>
      <c r="T191" s="126"/>
    </row>
    <row r="192" spans="3:20" x14ac:dyDescent="0.3">
      <c r="C192" s="177" t="s">
        <v>772</v>
      </c>
      <c r="D192" s="178" t="s">
        <v>803</v>
      </c>
      <c r="M192" s="196" t="s">
        <v>479</v>
      </c>
      <c r="N192" s="197" t="s">
        <v>480</v>
      </c>
      <c r="O192" s="197" t="s">
        <v>481</v>
      </c>
      <c r="P192" s="198">
        <v>80</v>
      </c>
      <c r="Q192" s="198">
        <v>75</v>
      </c>
      <c r="R192" s="126"/>
      <c r="S192" s="126"/>
      <c r="T192" s="126"/>
    </row>
    <row r="193" spans="3:20" x14ac:dyDescent="0.3">
      <c r="C193" s="177" t="s">
        <v>772</v>
      </c>
      <c r="D193" s="191" t="s">
        <v>936</v>
      </c>
      <c r="M193" s="196" t="s">
        <v>479</v>
      </c>
      <c r="N193" s="197" t="s">
        <v>482</v>
      </c>
      <c r="O193" s="197" t="s">
        <v>483</v>
      </c>
      <c r="P193" s="198">
        <v>86</v>
      </c>
      <c r="Q193" s="198">
        <v>81</v>
      </c>
      <c r="R193" s="126"/>
      <c r="S193" s="126"/>
      <c r="T193" s="126"/>
    </row>
    <row r="194" spans="3:20" x14ac:dyDescent="0.3">
      <c r="C194" s="166" t="s">
        <v>24</v>
      </c>
      <c r="D194" s="181" t="s">
        <v>26</v>
      </c>
      <c r="M194" s="196" t="s">
        <v>484</v>
      </c>
      <c r="N194" s="197" t="s">
        <v>485</v>
      </c>
      <c r="O194" s="197" t="s">
        <v>485</v>
      </c>
      <c r="P194" s="198">
        <v>86</v>
      </c>
      <c r="Q194" s="198">
        <v>81</v>
      </c>
      <c r="R194" s="126"/>
      <c r="S194" s="126"/>
      <c r="T194" s="126"/>
    </row>
    <row r="195" spans="3:20" x14ac:dyDescent="0.3">
      <c r="M195" s="196" t="s">
        <v>484</v>
      </c>
      <c r="N195" s="197" t="s">
        <v>873</v>
      </c>
      <c r="O195" s="197" t="s">
        <v>874</v>
      </c>
      <c r="P195" s="198">
        <v>74</v>
      </c>
      <c r="Q195" s="198">
        <v>69</v>
      </c>
      <c r="R195" s="126"/>
      <c r="S195" s="126"/>
      <c r="T195" s="126"/>
    </row>
    <row r="196" spans="3:20" x14ac:dyDescent="0.3">
      <c r="M196" s="196" t="s">
        <v>484</v>
      </c>
      <c r="N196" s="197" t="s">
        <v>486</v>
      </c>
      <c r="O196" s="197" t="s">
        <v>487</v>
      </c>
      <c r="P196" s="198">
        <v>80</v>
      </c>
      <c r="Q196" s="198">
        <v>75</v>
      </c>
      <c r="R196" s="126"/>
      <c r="S196" s="126"/>
      <c r="T196" s="126"/>
    </row>
    <row r="197" spans="3:20" ht="27.6" x14ac:dyDescent="0.3">
      <c r="M197" s="196" t="s">
        <v>484</v>
      </c>
      <c r="N197" s="197" t="s">
        <v>488</v>
      </c>
      <c r="O197" s="197" t="s">
        <v>489</v>
      </c>
      <c r="P197" s="198">
        <v>86</v>
      </c>
      <c r="Q197" s="198">
        <v>81</v>
      </c>
      <c r="R197" s="126"/>
      <c r="S197" s="126"/>
      <c r="T197" s="126"/>
    </row>
    <row r="198" spans="3:20" x14ac:dyDescent="0.3">
      <c r="C198" s="2" t="e">
        <f ca="1">OFFSET(Data!$D$3,MATCH($A$9,Data!$C$3:$C$194, 0)-1, 0, COUNTIF(Data!$C$3:$C$194,$A$9),1)</f>
        <v>#VALUE!</v>
      </c>
      <c r="M198" s="196" t="s">
        <v>484</v>
      </c>
      <c r="N198" s="197" t="s">
        <v>490</v>
      </c>
      <c r="O198" s="197" t="s">
        <v>491</v>
      </c>
      <c r="P198" s="198">
        <v>86</v>
      </c>
      <c r="Q198" s="198">
        <v>81</v>
      </c>
      <c r="R198" s="126"/>
      <c r="S198" s="126"/>
      <c r="T198" s="126"/>
    </row>
    <row r="199" spans="3:20" x14ac:dyDescent="0.3">
      <c r="M199" s="196" t="s">
        <v>484</v>
      </c>
      <c r="N199" s="197" t="s">
        <v>875</v>
      </c>
      <c r="O199" s="197" t="s">
        <v>876</v>
      </c>
      <c r="P199" s="198">
        <v>80</v>
      </c>
      <c r="Q199" s="198">
        <v>75</v>
      </c>
      <c r="R199" s="126"/>
      <c r="S199" s="126"/>
      <c r="T199" s="126"/>
    </row>
    <row r="200" spans="3:20" x14ac:dyDescent="0.3">
      <c r="M200" s="196" t="s">
        <v>484</v>
      </c>
      <c r="N200" s="197" t="s">
        <v>492</v>
      </c>
      <c r="O200" s="197" t="s">
        <v>493</v>
      </c>
      <c r="P200" s="198">
        <v>86</v>
      </c>
      <c r="Q200" s="198">
        <v>81</v>
      </c>
      <c r="R200" s="126"/>
      <c r="S200" s="126"/>
      <c r="T200" s="126"/>
    </row>
    <row r="201" spans="3:20" x14ac:dyDescent="0.3">
      <c r="M201" s="196" t="s">
        <v>484</v>
      </c>
      <c r="N201" s="197" t="s">
        <v>494</v>
      </c>
      <c r="O201" s="197" t="s">
        <v>347</v>
      </c>
      <c r="P201" s="198">
        <v>86</v>
      </c>
      <c r="Q201" s="198">
        <v>81</v>
      </c>
      <c r="R201" s="126"/>
      <c r="S201" s="126"/>
      <c r="T201" s="126"/>
    </row>
    <row r="202" spans="3:20" x14ac:dyDescent="0.3">
      <c r="M202" s="196" t="s">
        <v>484</v>
      </c>
      <c r="N202" s="197" t="s">
        <v>495</v>
      </c>
      <c r="O202" s="197" t="s">
        <v>496</v>
      </c>
      <c r="P202" s="198">
        <v>92</v>
      </c>
      <c r="Q202" s="198">
        <v>87</v>
      </c>
      <c r="R202" s="126"/>
      <c r="S202" s="126"/>
      <c r="T202" s="126"/>
    </row>
    <row r="203" spans="3:20" x14ac:dyDescent="0.3">
      <c r="M203" s="196" t="s">
        <v>484</v>
      </c>
      <c r="N203" s="197" t="s">
        <v>497</v>
      </c>
      <c r="O203" s="197" t="s">
        <v>498</v>
      </c>
      <c r="P203" s="198">
        <v>80</v>
      </c>
      <c r="Q203" s="198">
        <v>75</v>
      </c>
      <c r="R203" s="126"/>
      <c r="S203" s="126"/>
      <c r="T203" s="126"/>
    </row>
    <row r="204" spans="3:20" x14ac:dyDescent="0.3">
      <c r="M204" s="196" t="s">
        <v>484</v>
      </c>
      <c r="N204" s="197" t="s">
        <v>499</v>
      </c>
      <c r="O204" s="197" t="s">
        <v>500</v>
      </c>
      <c r="P204" s="198">
        <v>80</v>
      </c>
      <c r="Q204" s="198">
        <v>75</v>
      </c>
      <c r="R204" s="126"/>
      <c r="S204" s="126"/>
      <c r="T204" s="126"/>
    </row>
    <row r="205" spans="3:20" x14ac:dyDescent="0.3">
      <c r="M205" s="196" t="s">
        <v>484</v>
      </c>
      <c r="N205" s="197" t="s">
        <v>501</v>
      </c>
      <c r="O205" s="197" t="s">
        <v>502</v>
      </c>
      <c r="P205" s="198">
        <v>80</v>
      </c>
      <c r="Q205" s="198">
        <v>75</v>
      </c>
      <c r="R205" s="126"/>
      <c r="S205" s="126"/>
      <c r="T205" s="126"/>
    </row>
    <row r="206" spans="3:20" ht="27.6" x14ac:dyDescent="0.3">
      <c r="M206" s="196" t="s">
        <v>484</v>
      </c>
      <c r="N206" s="197" t="s">
        <v>503</v>
      </c>
      <c r="O206" s="197" t="s">
        <v>504</v>
      </c>
      <c r="P206" s="198">
        <v>86</v>
      </c>
      <c r="Q206" s="198">
        <v>81</v>
      </c>
      <c r="R206" s="126"/>
      <c r="S206" s="126"/>
      <c r="T206" s="126"/>
    </row>
    <row r="207" spans="3:20" x14ac:dyDescent="0.3">
      <c r="M207" s="196" t="s">
        <v>484</v>
      </c>
      <c r="N207" s="197" t="s">
        <v>411</v>
      </c>
      <c r="O207" s="197" t="s">
        <v>274</v>
      </c>
      <c r="P207" s="198">
        <v>80</v>
      </c>
      <c r="Q207" s="198">
        <v>75</v>
      </c>
      <c r="R207" s="126"/>
      <c r="S207" s="126"/>
      <c r="T207" s="126"/>
    </row>
    <row r="208" spans="3:20" x14ac:dyDescent="0.3">
      <c r="M208" s="196" t="s">
        <v>484</v>
      </c>
      <c r="N208" s="197" t="s">
        <v>505</v>
      </c>
      <c r="O208" s="197" t="s">
        <v>506</v>
      </c>
      <c r="P208" s="198">
        <v>80</v>
      </c>
      <c r="Q208" s="198">
        <v>75</v>
      </c>
      <c r="R208" s="126"/>
      <c r="S208" s="126"/>
      <c r="T208" s="126"/>
    </row>
    <row r="209" spans="13:20" x14ac:dyDescent="0.3">
      <c r="M209" s="196" t="s">
        <v>484</v>
      </c>
      <c r="N209" s="197" t="s">
        <v>507</v>
      </c>
      <c r="O209" s="197" t="s">
        <v>508</v>
      </c>
      <c r="P209" s="198">
        <v>80</v>
      </c>
      <c r="Q209" s="198">
        <v>75</v>
      </c>
      <c r="R209" s="126"/>
      <c r="S209" s="126"/>
      <c r="T209" s="126"/>
    </row>
    <row r="210" spans="13:20" ht="27.6" x14ac:dyDescent="0.3">
      <c r="M210" s="196" t="s">
        <v>484</v>
      </c>
      <c r="N210" s="197" t="s">
        <v>509</v>
      </c>
      <c r="O210" s="197" t="s">
        <v>510</v>
      </c>
      <c r="P210" s="198">
        <v>92</v>
      </c>
      <c r="Q210" s="198">
        <v>87</v>
      </c>
      <c r="R210" s="126"/>
      <c r="S210" s="126"/>
      <c r="T210" s="126"/>
    </row>
    <row r="211" spans="13:20" x14ac:dyDescent="0.3">
      <c r="M211" s="196" t="s">
        <v>484</v>
      </c>
      <c r="N211" s="197" t="s">
        <v>511</v>
      </c>
      <c r="O211" s="197" t="s">
        <v>512</v>
      </c>
      <c r="P211" s="198">
        <v>80</v>
      </c>
      <c r="Q211" s="198">
        <v>75</v>
      </c>
      <c r="R211" s="126"/>
      <c r="S211" s="126"/>
      <c r="T211" s="126"/>
    </row>
    <row r="212" spans="13:20" x14ac:dyDescent="0.3">
      <c r="M212" s="196" t="s">
        <v>484</v>
      </c>
      <c r="N212" s="197" t="s">
        <v>513</v>
      </c>
      <c r="O212" s="197" t="s">
        <v>280</v>
      </c>
      <c r="P212" s="198">
        <v>80</v>
      </c>
      <c r="Q212" s="198">
        <v>75</v>
      </c>
      <c r="R212" s="126"/>
      <c r="S212" s="126"/>
      <c r="T212" s="126"/>
    </row>
    <row r="213" spans="13:20" x14ac:dyDescent="0.3">
      <c r="M213" s="196" t="s">
        <v>514</v>
      </c>
      <c r="N213" s="197" t="s">
        <v>515</v>
      </c>
      <c r="O213" s="197" t="s">
        <v>516</v>
      </c>
      <c r="P213" s="198">
        <v>86</v>
      </c>
      <c r="Q213" s="198">
        <v>81</v>
      </c>
      <c r="R213" s="126"/>
      <c r="S213" s="126"/>
      <c r="T213" s="126"/>
    </row>
    <row r="214" spans="13:20" x14ac:dyDescent="0.3">
      <c r="M214" s="196" t="s">
        <v>514</v>
      </c>
      <c r="N214" s="197" t="s">
        <v>517</v>
      </c>
      <c r="O214" s="197" t="s">
        <v>518</v>
      </c>
      <c r="P214" s="198">
        <v>80</v>
      </c>
      <c r="Q214" s="198">
        <v>75</v>
      </c>
      <c r="R214" s="126"/>
      <c r="S214" s="126"/>
      <c r="T214" s="126"/>
    </row>
    <row r="215" spans="13:20" x14ac:dyDescent="0.3">
      <c r="M215" s="196" t="s">
        <v>514</v>
      </c>
      <c r="N215" s="197" t="s">
        <v>519</v>
      </c>
      <c r="O215" s="197" t="s">
        <v>520</v>
      </c>
      <c r="P215" s="198">
        <v>80</v>
      </c>
      <c r="Q215" s="198">
        <v>75</v>
      </c>
      <c r="R215" s="126"/>
      <c r="S215" s="126"/>
      <c r="T215" s="126"/>
    </row>
    <row r="216" spans="13:20" x14ac:dyDescent="0.3">
      <c r="M216" s="196" t="s">
        <v>514</v>
      </c>
      <c r="N216" s="197" t="s">
        <v>521</v>
      </c>
      <c r="O216" s="197" t="s">
        <v>877</v>
      </c>
      <c r="P216" s="198">
        <v>74</v>
      </c>
      <c r="Q216" s="198">
        <v>69</v>
      </c>
      <c r="R216" s="126"/>
      <c r="S216" s="126"/>
      <c r="T216" s="126"/>
    </row>
    <row r="217" spans="13:20" x14ac:dyDescent="0.3">
      <c r="M217" s="196" t="s">
        <v>514</v>
      </c>
      <c r="N217" s="197" t="s">
        <v>522</v>
      </c>
      <c r="O217" s="197" t="s">
        <v>523</v>
      </c>
      <c r="P217" s="198">
        <v>74</v>
      </c>
      <c r="Q217" s="198">
        <v>69</v>
      </c>
      <c r="R217" s="126"/>
      <c r="S217" s="126"/>
      <c r="T217" s="126"/>
    </row>
    <row r="218" spans="13:20" x14ac:dyDescent="0.3">
      <c r="M218" s="196" t="s">
        <v>514</v>
      </c>
      <c r="N218" s="197" t="s">
        <v>878</v>
      </c>
      <c r="O218" s="197" t="s">
        <v>487</v>
      </c>
      <c r="P218" s="198">
        <v>68</v>
      </c>
      <c r="Q218" s="198">
        <v>63</v>
      </c>
      <c r="R218" s="126"/>
      <c r="S218" s="126"/>
      <c r="T218" s="126"/>
    </row>
    <row r="219" spans="13:20" x14ac:dyDescent="0.3">
      <c r="M219" s="196" t="s">
        <v>524</v>
      </c>
      <c r="N219" s="197" t="s">
        <v>525</v>
      </c>
      <c r="O219" s="197" t="s">
        <v>526</v>
      </c>
      <c r="P219" s="198">
        <v>80</v>
      </c>
      <c r="Q219" s="198">
        <v>75</v>
      </c>
      <c r="R219" s="126"/>
      <c r="S219" s="126"/>
      <c r="T219" s="126"/>
    </row>
    <row r="220" spans="13:20" x14ac:dyDescent="0.3">
      <c r="M220" s="196" t="s">
        <v>527</v>
      </c>
      <c r="N220" s="197" t="s">
        <v>528</v>
      </c>
      <c r="O220" s="197" t="s">
        <v>529</v>
      </c>
      <c r="P220" s="198">
        <v>80</v>
      </c>
      <c r="Q220" s="198">
        <v>75</v>
      </c>
      <c r="R220" s="126"/>
      <c r="S220" s="126"/>
      <c r="T220" s="126"/>
    </row>
    <row r="221" spans="13:20" x14ac:dyDescent="0.3">
      <c r="M221" s="196" t="s">
        <v>527</v>
      </c>
      <c r="N221" s="197" t="s">
        <v>530</v>
      </c>
      <c r="O221" s="197" t="s">
        <v>531</v>
      </c>
      <c r="P221" s="198">
        <v>86</v>
      </c>
      <c r="Q221" s="198">
        <v>81</v>
      </c>
      <c r="R221" s="126"/>
      <c r="S221" s="126"/>
      <c r="T221" s="126"/>
    </row>
    <row r="222" spans="13:20" x14ac:dyDescent="0.3">
      <c r="M222" s="196" t="s">
        <v>527</v>
      </c>
      <c r="N222" s="197" t="s">
        <v>532</v>
      </c>
      <c r="O222" s="197" t="s">
        <v>532</v>
      </c>
      <c r="P222" s="198">
        <v>80</v>
      </c>
      <c r="Q222" s="198">
        <v>75</v>
      </c>
      <c r="R222" s="126"/>
      <c r="S222" s="126"/>
      <c r="T222" s="126"/>
    </row>
    <row r="223" spans="13:20" x14ac:dyDescent="0.3">
      <c r="M223" s="196" t="s">
        <v>527</v>
      </c>
      <c r="N223" s="197" t="s">
        <v>533</v>
      </c>
      <c r="O223" s="197" t="s">
        <v>534</v>
      </c>
      <c r="P223" s="198">
        <v>80</v>
      </c>
      <c r="Q223" s="198">
        <v>75</v>
      </c>
      <c r="R223" s="126"/>
      <c r="S223" s="126"/>
      <c r="T223" s="126"/>
    </row>
    <row r="224" spans="13:20" x14ac:dyDescent="0.3">
      <c r="M224" s="196" t="s">
        <v>527</v>
      </c>
      <c r="N224" s="197" t="s">
        <v>535</v>
      </c>
      <c r="O224" s="197" t="s">
        <v>536</v>
      </c>
      <c r="P224" s="198">
        <v>92</v>
      </c>
      <c r="Q224" s="198">
        <v>87</v>
      </c>
      <c r="R224" s="126"/>
      <c r="S224" s="126"/>
      <c r="T224" s="126"/>
    </row>
    <row r="225" spans="13:20" x14ac:dyDescent="0.3">
      <c r="M225" s="196" t="s">
        <v>527</v>
      </c>
      <c r="N225" s="197" t="s">
        <v>386</v>
      </c>
      <c r="O225" s="197" t="s">
        <v>879</v>
      </c>
      <c r="P225" s="198">
        <v>86</v>
      </c>
      <c r="Q225" s="198">
        <v>81</v>
      </c>
      <c r="R225" s="126"/>
      <c r="S225" s="126"/>
      <c r="T225" s="126"/>
    </row>
    <row r="226" spans="13:20" x14ac:dyDescent="0.3">
      <c r="M226" s="196" t="s">
        <v>527</v>
      </c>
      <c r="N226" s="197" t="s">
        <v>537</v>
      </c>
      <c r="O226" s="197" t="s">
        <v>538</v>
      </c>
      <c r="P226" s="198">
        <v>86</v>
      </c>
      <c r="Q226" s="198">
        <v>81</v>
      </c>
      <c r="R226" s="126"/>
      <c r="S226" s="126"/>
      <c r="T226" s="126"/>
    </row>
    <row r="227" spans="13:20" x14ac:dyDescent="0.3">
      <c r="M227" s="196" t="s">
        <v>539</v>
      </c>
      <c r="N227" s="197" t="s">
        <v>540</v>
      </c>
      <c r="O227" s="197" t="s">
        <v>541</v>
      </c>
      <c r="P227" s="198">
        <v>74</v>
      </c>
      <c r="Q227" s="198">
        <v>69</v>
      </c>
      <c r="R227" s="126"/>
      <c r="S227" s="126"/>
      <c r="T227" s="126"/>
    </row>
    <row r="228" spans="13:20" x14ac:dyDescent="0.3">
      <c r="M228" s="196" t="s">
        <v>539</v>
      </c>
      <c r="N228" s="197" t="s">
        <v>542</v>
      </c>
      <c r="O228" s="197" t="s">
        <v>542</v>
      </c>
      <c r="P228" s="198">
        <v>80</v>
      </c>
      <c r="Q228" s="198">
        <v>75</v>
      </c>
      <c r="R228" s="126"/>
      <c r="S228" s="126"/>
      <c r="T228" s="126"/>
    </row>
    <row r="229" spans="13:20" x14ac:dyDescent="0.3">
      <c r="M229" s="196" t="s">
        <v>539</v>
      </c>
      <c r="N229" s="197" t="s">
        <v>543</v>
      </c>
      <c r="O229" s="197" t="s">
        <v>544</v>
      </c>
      <c r="P229" s="198">
        <v>80</v>
      </c>
      <c r="Q229" s="198">
        <v>75</v>
      </c>
      <c r="R229" s="126"/>
      <c r="S229" s="126"/>
      <c r="T229" s="126"/>
    </row>
    <row r="230" spans="13:20" x14ac:dyDescent="0.3">
      <c r="M230" s="196" t="s">
        <v>539</v>
      </c>
      <c r="N230" s="197" t="s">
        <v>545</v>
      </c>
      <c r="O230" s="197" t="s">
        <v>546</v>
      </c>
      <c r="P230" s="198">
        <v>68</v>
      </c>
      <c r="Q230" s="198">
        <v>63</v>
      </c>
      <c r="R230" s="126"/>
      <c r="S230" s="126"/>
      <c r="T230" s="126"/>
    </row>
    <row r="231" spans="13:20" x14ac:dyDescent="0.3">
      <c r="M231" s="196" t="s">
        <v>539</v>
      </c>
      <c r="N231" s="197" t="s">
        <v>547</v>
      </c>
      <c r="O231" s="197" t="s">
        <v>548</v>
      </c>
      <c r="P231" s="198">
        <v>74</v>
      </c>
      <c r="Q231" s="198">
        <v>69</v>
      </c>
      <c r="R231" s="126"/>
      <c r="S231" s="126"/>
      <c r="T231" s="126"/>
    </row>
    <row r="232" spans="13:20" x14ac:dyDescent="0.3">
      <c r="M232" s="196" t="s">
        <v>539</v>
      </c>
      <c r="N232" s="197" t="s">
        <v>549</v>
      </c>
      <c r="O232" s="197" t="s">
        <v>549</v>
      </c>
      <c r="P232" s="198">
        <v>80</v>
      </c>
      <c r="Q232" s="198">
        <v>75</v>
      </c>
      <c r="R232" s="126"/>
      <c r="S232" s="126"/>
      <c r="T232" s="126"/>
    </row>
    <row r="233" spans="13:20" x14ac:dyDescent="0.3">
      <c r="M233" s="196" t="s">
        <v>539</v>
      </c>
      <c r="N233" s="197" t="s">
        <v>550</v>
      </c>
      <c r="O233" s="197" t="s">
        <v>550</v>
      </c>
      <c r="P233" s="198">
        <v>74</v>
      </c>
      <c r="Q233" s="198">
        <v>69</v>
      </c>
      <c r="R233" s="126"/>
      <c r="S233" s="126"/>
      <c r="T233" s="126"/>
    </row>
    <row r="234" spans="13:20" x14ac:dyDescent="0.3">
      <c r="M234" s="196" t="s">
        <v>539</v>
      </c>
      <c r="N234" s="197" t="s">
        <v>551</v>
      </c>
      <c r="O234" s="197" t="s">
        <v>552</v>
      </c>
      <c r="P234" s="198">
        <v>80</v>
      </c>
      <c r="Q234" s="198">
        <v>75</v>
      </c>
      <c r="R234" s="126"/>
      <c r="S234" s="126"/>
      <c r="T234" s="126"/>
    </row>
    <row r="235" spans="13:20" x14ac:dyDescent="0.3">
      <c r="M235" s="196" t="s">
        <v>539</v>
      </c>
      <c r="N235" s="197" t="s">
        <v>553</v>
      </c>
      <c r="O235" s="197" t="s">
        <v>553</v>
      </c>
      <c r="P235" s="198">
        <v>80</v>
      </c>
      <c r="Q235" s="198">
        <v>75</v>
      </c>
      <c r="R235" s="126"/>
      <c r="S235" s="126"/>
      <c r="T235" s="126"/>
    </row>
    <row r="236" spans="13:20" x14ac:dyDescent="0.3">
      <c r="M236" s="196" t="s">
        <v>539</v>
      </c>
      <c r="N236" s="197" t="s">
        <v>554</v>
      </c>
      <c r="O236" s="197" t="s">
        <v>554</v>
      </c>
      <c r="P236" s="198">
        <v>92</v>
      </c>
      <c r="Q236" s="198">
        <v>87</v>
      </c>
      <c r="R236" s="126"/>
      <c r="S236" s="126"/>
      <c r="T236" s="126"/>
    </row>
    <row r="237" spans="13:20" x14ac:dyDescent="0.3">
      <c r="M237" s="196" t="s">
        <v>539</v>
      </c>
      <c r="N237" s="197" t="s">
        <v>555</v>
      </c>
      <c r="O237" s="197" t="s">
        <v>556</v>
      </c>
      <c r="P237" s="198">
        <v>80</v>
      </c>
      <c r="Q237" s="198">
        <v>75</v>
      </c>
      <c r="R237" s="126"/>
      <c r="S237" s="126"/>
      <c r="T237" s="126"/>
    </row>
    <row r="238" spans="13:20" x14ac:dyDescent="0.3">
      <c r="M238" s="196" t="s">
        <v>539</v>
      </c>
      <c r="N238" s="197" t="s">
        <v>557</v>
      </c>
      <c r="O238" s="197" t="s">
        <v>558</v>
      </c>
      <c r="P238" s="198">
        <v>74</v>
      </c>
      <c r="Q238" s="198">
        <v>69</v>
      </c>
      <c r="R238" s="126"/>
      <c r="S238" s="126"/>
      <c r="T238" s="126"/>
    </row>
    <row r="239" spans="13:20" x14ac:dyDescent="0.3">
      <c r="M239" s="196" t="s">
        <v>539</v>
      </c>
      <c r="N239" s="197" t="s">
        <v>559</v>
      </c>
      <c r="O239" s="197" t="s">
        <v>560</v>
      </c>
      <c r="P239" s="198">
        <v>74</v>
      </c>
      <c r="Q239" s="198">
        <v>69</v>
      </c>
      <c r="R239" s="126"/>
      <c r="S239" s="126"/>
      <c r="T239" s="126"/>
    </row>
    <row r="240" spans="13:20" ht="27.6" x14ac:dyDescent="0.3">
      <c r="M240" s="196" t="s">
        <v>561</v>
      </c>
      <c r="N240" s="197" t="s">
        <v>562</v>
      </c>
      <c r="O240" s="197" t="s">
        <v>563</v>
      </c>
      <c r="P240" s="198">
        <v>80</v>
      </c>
      <c r="Q240" s="198">
        <v>75</v>
      </c>
      <c r="R240" s="126"/>
      <c r="S240" s="126"/>
      <c r="T240" s="126"/>
    </row>
    <row r="241" spans="13:20" x14ac:dyDescent="0.3">
      <c r="M241" s="196" t="s">
        <v>561</v>
      </c>
      <c r="N241" s="197" t="s">
        <v>564</v>
      </c>
      <c r="O241" s="197" t="s">
        <v>564</v>
      </c>
      <c r="P241" s="198">
        <v>80</v>
      </c>
      <c r="Q241" s="198">
        <v>75</v>
      </c>
      <c r="R241" s="126"/>
      <c r="S241" s="126"/>
      <c r="T241" s="126"/>
    </row>
    <row r="242" spans="13:20" x14ac:dyDescent="0.3">
      <c r="M242" s="196" t="s">
        <v>565</v>
      </c>
      <c r="N242" s="197" t="s">
        <v>566</v>
      </c>
      <c r="O242" s="197" t="s">
        <v>567</v>
      </c>
      <c r="P242" s="198">
        <v>92</v>
      </c>
      <c r="Q242" s="198">
        <v>87</v>
      </c>
      <c r="R242" s="126"/>
      <c r="S242" s="126"/>
      <c r="T242" s="126"/>
    </row>
    <row r="243" spans="13:20" x14ac:dyDescent="0.3">
      <c r="M243" s="196" t="s">
        <v>565</v>
      </c>
      <c r="N243" s="197" t="s">
        <v>380</v>
      </c>
      <c r="O243" s="197" t="s">
        <v>880</v>
      </c>
      <c r="P243" s="198">
        <v>74</v>
      </c>
      <c r="Q243" s="198">
        <v>69</v>
      </c>
      <c r="R243" s="126"/>
      <c r="S243" s="126"/>
      <c r="T243" s="126"/>
    </row>
    <row r="244" spans="13:20" x14ac:dyDescent="0.3">
      <c r="M244" s="196" t="s">
        <v>565</v>
      </c>
      <c r="N244" s="197" t="s">
        <v>568</v>
      </c>
      <c r="O244" s="197" t="s">
        <v>569</v>
      </c>
      <c r="P244" s="198">
        <v>80</v>
      </c>
      <c r="Q244" s="198">
        <v>75</v>
      </c>
      <c r="R244" s="126"/>
      <c r="S244" s="126"/>
      <c r="T244" s="126"/>
    </row>
    <row r="245" spans="13:20" x14ac:dyDescent="0.3">
      <c r="M245" s="196" t="s">
        <v>565</v>
      </c>
      <c r="N245" s="197" t="s">
        <v>570</v>
      </c>
      <c r="O245" s="197" t="s">
        <v>571</v>
      </c>
      <c r="P245" s="198">
        <v>74</v>
      </c>
      <c r="Q245" s="198">
        <v>69</v>
      </c>
      <c r="R245" s="126"/>
      <c r="S245" s="126"/>
      <c r="T245" s="126"/>
    </row>
    <row r="246" spans="13:20" x14ac:dyDescent="0.3">
      <c r="M246" s="196" t="s">
        <v>572</v>
      </c>
      <c r="N246" s="197" t="s">
        <v>881</v>
      </c>
      <c r="O246" s="197" t="s">
        <v>882</v>
      </c>
      <c r="P246" s="198">
        <v>80</v>
      </c>
      <c r="Q246" s="198">
        <v>75</v>
      </c>
      <c r="R246" s="126"/>
      <c r="S246" s="126"/>
      <c r="T246" s="126"/>
    </row>
    <row r="247" spans="13:20" x14ac:dyDescent="0.3">
      <c r="M247" s="196" t="s">
        <v>572</v>
      </c>
      <c r="N247" s="197" t="s">
        <v>147</v>
      </c>
      <c r="O247" s="197" t="s">
        <v>883</v>
      </c>
      <c r="P247" s="198">
        <v>74</v>
      </c>
      <c r="Q247" s="198">
        <v>69</v>
      </c>
      <c r="R247" s="126"/>
      <c r="S247" s="126"/>
      <c r="T247" s="126"/>
    </row>
    <row r="248" spans="13:20" x14ac:dyDescent="0.3">
      <c r="M248" s="196" t="s">
        <v>572</v>
      </c>
      <c r="N248" s="197" t="s">
        <v>573</v>
      </c>
      <c r="O248" s="197" t="s">
        <v>574</v>
      </c>
      <c r="P248" s="198">
        <v>74</v>
      </c>
      <c r="Q248" s="198">
        <v>69</v>
      </c>
      <c r="R248" s="126"/>
      <c r="S248" s="126"/>
      <c r="T248" s="126"/>
    </row>
    <row r="249" spans="13:20" x14ac:dyDescent="0.3">
      <c r="M249" s="196" t="s">
        <v>575</v>
      </c>
      <c r="N249" s="197" t="s">
        <v>576</v>
      </c>
      <c r="O249" s="197" t="s">
        <v>577</v>
      </c>
      <c r="P249" s="198">
        <v>86</v>
      </c>
      <c r="Q249" s="198">
        <v>81</v>
      </c>
      <c r="R249" s="126"/>
      <c r="S249" s="126"/>
      <c r="T249" s="126"/>
    </row>
    <row r="250" spans="13:20" x14ac:dyDescent="0.3">
      <c r="M250" s="196" t="s">
        <v>575</v>
      </c>
      <c r="N250" s="197" t="s">
        <v>578</v>
      </c>
      <c r="O250" s="197" t="s">
        <v>522</v>
      </c>
      <c r="P250" s="198">
        <v>74</v>
      </c>
      <c r="Q250" s="198">
        <v>69</v>
      </c>
      <c r="R250" s="126"/>
      <c r="S250" s="126"/>
      <c r="T250" s="126"/>
    </row>
    <row r="251" spans="13:20" x14ac:dyDescent="0.3">
      <c r="M251" s="196" t="s">
        <v>575</v>
      </c>
      <c r="N251" s="197" t="s">
        <v>579</v>
      </c>
      <c r="O251" s="197" t="s">
        <v>388</v>
      </c>
      <c r="P251" s="198">
        <v>74</v>
      </c>
      <c r="Q251" s="198">
        <v>69</v>
      </c>
      <c r="R251" s="126"/>
      <c r="S251" s="126"/>
      <c r="T251" s="126"/>
    </row>
    <row r="252" spans="13:20" x14ac:dyDescent="0.3">
      <c r="M252" s="196" t="s">
        <v>575</v>
      </c>
      <c r="N252" s="197" t="s">
        <v>580</v>
      </c>
      <c r="O252" s="197" t="s">
        <v>581</v>
      </c>
      <c r="P252" s="198">
        <v>74</v>
      </c>
      <c r="Q252" s="198">
        <v>69</v>
      </c>
      <c r="R252" s="126"/>
      <c r="S252" s="126"/>
      <c r="T252" s="126"/>
    </row>
    <row r="253" spans="13:20" x14ac:dyDescent="0.3">
      <c r="M253" s="196" t="s">
        <v>575</v>
      </c>
      <c r="N253" s="197" t="s">
        <v>582</v>
      </c>
      <c r="O253" s="197" t="s">
        <v>583</v>
      </c>
      <c r="P253" s="198">
        <v>86</v>
      </c>
      <c r="Q253" s="198">
        <v>81</v>
      </c>
      <c r="R253" s="126"/>
      <c r="S253" s="126"/>
      <c r="T253" s="126"/>
    </row>
    <row r="254" spans="13:20" ht="27.6" x14ac:dyDescent="0.3">
      <c r="M254" s="196" t="s">
        <v>584</v>
      </c>
      <c r="N254" s="197" t="s">
        <v>585</v>
      </c>
      <c r="O254" s="197" t="s">
        <v>586</v>
      </c>
      <c r="P254" s="198">
        <v>80</v>
      </c>
      <c r="Q254" s="198">
        <v>75</v>
      </c>
      <c r="R254" s="126"/>
      <c r="S254" s="126"/>
      <c r="T254" s="126"/>
    </row>
    <row r="255" spans="13:20" x14ac:dyDescent="0.3">
      <c r="M255" s="196" t="s">
        <v>584</v>
      </c>
      <c r="N255" s="197" t="s">
        <v>587</v>
      </c>
      <c r="O255" s="197" t="s">
        <v>588</v>
      </c>
      <c r="P255" s="198">
        <v>80</v>
      </c>
      <c r="Q255" s="198">
        <v>75</v>
      </c>
      <c r="R255" s="126"/>
      <c r="S255" s="126"/>
      <c r="T255" s="126"/>
    </row>
    <row r="256" spans="13:20" x14ac:dyDescent="0.3">
      <c r="M256" s="196" t="s">
        <v>584</v>
      </c>
      <c r="N256" s="197" t="s">
        <v>589</v>
      </c>
      <c r="O256" s="197" t="s">
        <v>381</v>
      </c>
      <c r="P256" s="198">
        <v>68</v>
      </c>
      <c r="Q256" s="198">
        <v>63</v>
      </c>
      <c r="R256" s="126"/>
      <c r="S256" s="126"/>
      <c r="T256" s="126"/>
    </row>
    <row r="257" spans="13:20" x14ac:dyDescent="0.3">
      <c r="M257" s="196" t="s">
        <v>584</v>
      </c>
      <c r="N257" s="197" t="s">
        <v>311</v>
      </c>
      <c r="O257" s="197" t="s">
        <v>884</v>
      </c>
      <c r="P257" s="198">
        <v>80</v>
      </c>
      <c r="Q257" s="198">
        <v>75</v>
      </c>
      <c r="R257" s="126"/>
      <c r="S257" s="126"/>
      <c r="T257" s="126"/>
    </row>
    <row r="258" spans="13:20" x14ac:dyDescent="0.3">
      <c r="M258" s="196" t="s">
        <v>584</v>
      </c>
      <c r="N258" s="197" t="s">
        <v>590</v>
      </c>
      <c r="O258" s="197" t="s">
        <v>590</v>
      </c>
      <c r="P258" s="198">
        <v>74</v>
      </c>
      <c r="Q258" s="198">
        <v>69</v>
      </c>
      <c r="R258" s="126"/>
      <c r="S258" s="126"/>
      <c r="T258" s="126"/>
    </row>
    <row r="259" spans="13:20" x14ac:dyDescent="0.3">
      <c r="M259" s="196" t="s">
        <v>584</v>
      </c>
      <c r="N259" s="197" t="s">
        <v>917</v>
      </c>
      <c r="O259" s="197" t="s">
        <v>591</v>
      </c>
      <c r="P259" s="198">
        <v>80</v>
      </c>
      <c r="Q259" s="198">
        <v>75</v>
      </c>
      <c r="R259" s="126"/>
      <c r="S259" s="126"/>
      <c r="T259" s="126"/>
    </row>
    <row r="260" spans="13:20" x14ac:dyDescent="0.3">
      <c r="M260" s="196" t="s">
        <v>584</v>
      </c>
      <c r="N260" s="197" t="s">
        <v>885</v>
      </c>
      <c r="O260" s="197" t="s">
        <v>886</v>
      </c>
      <c r="P260" s="198">
        <v>74</v>
      </c>
      <c r="Q260" s="198">
        <v>69</v>
      </c>
      <c r="R260" s="126"/>
      <c r="S260" s="126"/>
      <c r="T260" s="126"/>
    </row>
    <row r="261" spans="13:20" x14ac:dyDescent="0.3">
      <c r="M261" s="196" t="s">
        <v>584</v>
      </c>
      <c r="N261" s="197" t="s">
        <v>592</v>
      </c>
      <c r="O261" s="197" t="s">
        <v>593</v>
      </c>
      <c r="P261" s="198">
        <v>74</v>
      </c>
      <c r="Q261" s="198">
        <v>69</v>
      </c>
      <c r="R261" s="126"/>
      <c r="S261" s="126"/>
      <c r="T261" s="126"/>
    </row>
    <row r="262" spans="13:20" x14ac:dyDescent="0.3">
      <c r="M262" s="196" t="s">
        <v>584</v>
      </c>
      <c r="N262" s="197" t="s">
        <v>594</v>
      </c>
      <c r="O262" s="197" t="s">
        <v>595</v>
      </c>
      <c r="P262" s="198">
        <v>80</v>
      </c>
      <c r="Q262" s="198">
        <v>75</v>
      </c>
      <c r="R262" s="126"/>
      <c r="S262" s="126"/>
      <c r="T262" s="126"/>
    </row>
    <row r="263" spans="13:20" x14ac:dyDescent="0.3">
      <c r="M263" s="196" t="s">
        <v>584</v>
      </c>
      <c r="N263" s="197" t="s">
        <v>596</v>
      </c>
      <c r="O263" s="197" t="s">
        <v>597</v>
      </c>
      <c r="P263" s="198">
        <v>74</v>
      </c>
      <c r="Q263" s="198">
        <v>69</v>
      </c>
      <c r="R263" s="126"/>
      <c r="S263" s="126"/>
      <c r="T263" s="126"/>
    </row>
    <row r="264" spans="13:20" x14ac:dyDescent="0.3">
      <c r="M264" s="196" t="s">
        <v>584</v>
      </c>
      <c r="N264" s="197" t="s">
        <v>598</v>
      </c>
      <c r="O264" s="197" t="s">
        <v>599</v>
      </c>
      <c r="P264" s="198">
        <v>74</v>
      </c>
      <c r="Q264" s="198">
        <v>69</v>
      </c>
      <c r="R264" s="126"/>
      <c r="S264" s="126"/>
      <c r="T264" s="126"/>
    </row>
    <row r="265" spans="13:20" x14ac:dyDescent="0.3">
      <c r="M265" s="196" t="s">
        <v>600</v>
      </c>
      <c r="N265" s="197" t="s">
        <v>601</v>
      </c>
      <c r="O265" s="197" t="s">
        <v>231</v>
      </c>
      <c r="P265" s="198">
        <v>86</v>
      </c>
      <c r="Q265" s="198">
        <v>81</v>
      </c>
      <c r="R265" s="126"/>
      <c r="S265" s="126"/>
      <c r="T265" s="126"/>
    </row>
    <row r="266" spans="13:20" x14ac:dyDescent="0.3">
      <c r="M266" s="196" t="s">
        <v>600</v>
      </c>
      <c r="N266" s="197" t="s">
        <v>602</v>
      </c>
      <c r="O266" s="197" t="s">
        <v>234</v>
      </c>
      <c r="P266" s="198">
        <v>92</v>
      </c>
      <c r="Q266" s="198">
        <v>87</v>
      </c>
      <c r="R266" s="126"/>
      <c r="S266" s="126"/>
      <c r="T266" s="126"/>
    </row>
    <row r="267" spans="13:20" x14ac:dyDescent="0.3">
      <c r="M267" s="196" t="s">
        <v>600</v>
      </c>
      <c r="N267" s="197" t="s">
        <v>603</v>
      </c>
      <c r="O267" s="197" t="s">
        <v>604</v>
      </c>
      <c r="P267" s="198">
        <v>74</v>
      </c>
      <c r="Q267" s="198">
        <v>69</v>
      </c>
      <c r="R267" s="126"/>
      <c r="S267" s="126"/>
      <c r="T267" s="126"/>
    </row>
    <row r="268" spans="13:20" x14ac:dyDescent="0.3">
      <c r="M268" s="196" t="s">
        <v>600</v>
      </c>
      <c r="N268" s="197" t="s">
        <v>605</v>
      </c>
      <c r="O268" s="197" t="s">
        <v>606</v>
      </c>
      <c r="P268" s="198">
        <v>80</v>
      </c>
      <c r="Q268" s="198">
        <v>75</v>
      </c>
      <c r="R268" s="126"/>
      <c r="S268" s="126"/>
      <c r="T268" s="126"/>
    </row>
    <row r="269" spans="13:20" x14ac:dyDescent="0.3">
      <c r="M269" s="196" t="s">
        <v>607</v>
      </c>
      <c r="N269" s="197" t="s">
        <v>608</v>
      </c>
      <c r="O269" s="197" t="s">
        <v>553</v>
      </c>
      <c r="P269" s="198">
        <v>68</v>
      </c>
      <c r="Q269" s="198">
        <v>63</v>
      </c>
      <c r="R269" s="126"/>
      <c r="S269" s="126"/>
      <c r="T269" s="126"/>
    </row>
    <row r="270" spans="13:20" x14ac:dyDescent="0.3">
      <c r="M270" s="196" t="s">
        <v>607</v>
      </c>
      <c r="N270" s="197" t="s">
        <v>609</v>
      </c>
      <c r="O270" s="197" t="s">
        <v>887</v>
      </c>
      <c r="P270" s="198">
        <v>80</v>
      </c>
      <c r="Q270" s="198">
        <v>75</v>
      </c>
      <c r="R270" s="126"/>
      <c r="S270" s="126"/>
      <c r="T270" s="126"/>
    </row>
    <row r="271" spans="13:20" x14ac:dyDescent="0.3">
      <c r="M271" s="196" t="s">
        <v>607</v>
      </c>
      <c r="N271" s="197" t="s">
        <v>610</v>
      </c>
      <c r="O271" s="197" t="s">
        <v>610</v>
      </c>
      <c r="P271" s="198">
        <v>80</v>
      </c>
      <c r="Q271" s="198">
        <v>75</v>
      </c>
      <c r="R271" s="126"/>
      <c r="S271" s="126"/>
      <c r="T271" s="126"/>
    </row>
    <row r="272" spans="13:20" x14ac:dyDescent="0.3">
      <c r="M272" s="196" t="s">
        <v>607</v>
      </c>
      <c r="N272" s="197" t="s">
        <v>611</v>
      </c>
      <c r="O272" s="197" t="s">
        <v>612</v>
      </c>
      <c r="P272" s="198">
        <v>68</v>
      </c>
      <c r="Q272" s="198">
        <v>63</v>
      </c>
      <c r="R272" s="126"/>
      <c r="S272" s="126"/>
      <c r="T272" s="126"/>
    </row>
    <row r="273" spans="13:20" x14ac:dyDescent="0.3">
      <c r="M273" s="196" t="s">
        <v>607</v>
      </c>
      <c r="N273" s="197" t="s">
        <v>305</v>
      </c>
      <c r="O273" s="197" t="s">
        <v>613</v>
      </c>
      <c r="P273" s="198">
        <v>80</v>
      </c>
      <c r="Q273" s="198">
        <v>75</v>
      </c>
      <c r="R273" s="126"/>
      <c r="S273" s="126"/>
      <c r="T273" s="126"/>
    </row>
    <row r="274" spans="13:20" x14ac:dyDescent="0.3">
      <c r="M274" s="196" t="s">
        <v>607</v>
      </c>
      <c r="N274" s="197" t="s">
        <v>614</v>
      </c>
      <c r="O274" s="197" t="s">
        <v>615</v>
      </c>
      <c r="P274" s="198">
        <v>74</v>
      </c>
      <c r="Q274" s="198">
        <v>69</v>
      </c>
      <c r="R274" s="126"/>
      <c r="S274" s="126"/>
      <c r="T274" s="126"/>
    </row>
    <row r="275" spans="13:20" x14ac:dyDescent="0.3">
      <c r="M275" s="196" t="s">
        <v>607</v>
      </c>
      <c r="N275" s="197" t="s">
        <v>616</v>
      </c>
      <c r="O275" s="197" t="s">
        <v>617</v>
      </c>
      <c r="P275" s="198">
        <v>74</v>
      </c>
      <c r="Q275" s="198">
        <v>69</v>
      </c>
      <c r="R275" s="126"/>
      <c r="S275" s="126"/>
      <c r="T275" s="126"/>
    </row>
    <row r="276" spans="13:20" x14ac:dyDescent="0.3">
      <c r="M276" s="196" t="s">
        <v>607</v>
      </c>
      <c r="N276" s="197" t="s">
        <v>618</v>
      </c>
      <c r="O276" s="197" t="s">
        <v>619</v>
      </c>
      <c r="P276" s="198">
        <v>68</v>
      </c>
      <c r="Q276" s="198">
        <v>63</v>
      </c>
      <c r="R276" s="126"/>
      <c r="S276" s="126"/>
      <c r="T276" s="126"/>
    </row>
    <row r="277" spans="13:20" ht="27.6" x14ac:dyDescent="0.3">
      <c r="M277" s="196" t="s">
        <v>607</v>
      </c>
      <c r="N277" s="197" t="s">
        <v>620</v>
      </c>
      <c r="O277" s="197" t="s">
        <v>621</v>
      </c>
      <c r="P277" s="198">
        <v>80</v>
      </c>
      <c r="Q277" s="198">
        <v>75</v>
      </c>
      <c r="R277" s="126"/>
      <c r="S277" s="126"/>
      <c r="T277" s="126"/>
    </row>
    <row r="278" spans="13:20" x14ac:dyDescent="0.3">
      <c r="M278" s="196" t="s">
        <v>622</v>
      </c>
      <c r="N278" s="197" t="s">
        <v>888</v>
      </c>
      <c r="O278" s="197" t="s">
        <v>889</v>
      </c>
      <c r="P278" s="198">
        <v>86</v>
      </c>
      <c r="Q278" s="198">
        <v>81</v>
      </c>
      <c r="R278" s="126"/>
      <c r="S278" s="126"/>
      <c r="T278" s="126"/>
    </row>
    <row r="279" spans="13:20" x14ac:dyDescent="0.3">
      <c r="M279" s="196" t="s">
        <v>622</v>
      </c>
      <c r="N279" s="197" t="s">
        <v>452</v>
      </c>
      <c r="O279" s="197" t="s">
        <v>890</v>
      </c>
      <c r="P279" s="198">
        <v>86</v>
      </c>
      <c r="Q279" s="198">
        <v>81</v>
      </c>
      <c r="R279" s="126"/>
      <c r="S279" s="126"/>
      <c r="T279" s="126"/>
    </row>
    <row r="280" spans="13:20" x14ac:dyDescent="0.3">
      <c r="M280" s="196" t="s">
        <v>622</v>
      </c>
      <c r="N280" s="197" t="s">
        <v>623</v>
      </c>
      <c r="O280" s="197" t="s">
        <v>529</v>
      </c>
      <c r="P280" s="198">
        <v>74</v>
      </c>
      <c r="Q280" s="198">
        <v>69</v>
      </c>
      <c r="R280" s="126"/>
      <c r="S280" s="126"/>
      <c r="T280" s="126"/>
    </row>
    <row r="281" spans="13:20" x14ac:dyDescent="0.3">
      <c r="M281" s="196" t="s">
        <v>622</v>
      </c>
      <c r="N281" s="197" t="s">
        <v>624</v>
      </c>
      <c r="O281" s="197" t="s">
        <v>625</v>
      </c>
      <c r="P281" s="198">
        <v>86</v>
      </c>
      <c r="Q281" s="198">
        <v>81</v>
      </c>
      <c r="R281" s="126"/>
      <c r="S281" s="126"/>
      <c r="T281" s="126"/>
    </row>
    <row r="282" spans="13:20" x14ac:dyDescent="0.3">
      <c r="M282" s="196" t="s">
        <v>622</v>
      </c>
      <c r="N282" s="197" t="s">
        <v>626</v>
      </c>
      <c r="O282" s="197" t="s">
        <v>627</v>
      </c>
      <c r="P282" s="198">
        <v>86</v>
      </c>
      <c r="Q282" s="198">
        <v>81</v>
      </c>
      <c r="R282" s="126"/>
      <c r="S282" s="126"/>
      <c r="T282" s="126"/>
    </row>
    <row r="283" spans="13:20" x14ac:dyDescent="0.3">
      <c r="M283" s="196" t="s">
        <v>628</v>
      </c>
      <c r="N283" s="197" t="s">
        <v>629</v>
      </c>
      <c r="O283" s="197" t="s">
        <v>630</v>
      </c>
      <c r="P283" s="198">
        <v>86</v>
      </c>
      <c r="Q283" s="198">
        <v>81</v>
      </c>
      <c r="R283" s="126"/>
      <c r="S283" s="126"/>
      <c r="T283" s="126"/>
    </row>
    <row r="284" spans="13:20" x14ac:dyDescent="0.3">
      <c r="M284" s="196" t="s">
        <v>628</v>
      </c>
      <c r="N284" s="197" t="s">
        <v>631</v>
      </c>
      <c r="O284" s="197" t="s">
        <v>632</v>
      </c>
      <c r="P284" s="198">
        <v>86</v>
      </c>
      <c r="Q284" s="198">
        <v>81</v>
      </c>
      <c r="R284" s="126"/>
      <c r="S284" s="126"/>
      <c r="T284" s="126"/>
    </row>
    <row r="285" spans="13:20" x14ac:dyDescent="0.3">
      <c r="M285" s="196" t="s">
        <v>628</v>
      </c>
      <c r="N285" s="197" t="s">
        <v>633</v>
      </c>
      <c r="O285" s="197" t="s">
        <v>634</v>
      </c>
      <c r="P285" s="198">
        <v>80</v>
      </c>
      <c r="Q285" s="198">
        <v>75</v>
      </c>
      <c r="R285" s="126"/>
      <c r="S285" s="126"/>
      <c r="T285" s="126"/>
    </row>
    <row r="286" spans="13:20" x14ac:dyDescent="0.3">
      <c r="M286" s="196" t="s">
        <v>628</v>
      </c>
      <c r="N286" s="197" t="s">
        <v>635</v>
      </c>
      <c r="O286" s="197" t="s">
        <v>636</v>
      </c>
      <c r="P286" s="198">
        <v>92</v>
      </c>
      <c r="Q286" s="198">
        <v>87</v>
      </c>
      <c r="R286" s="126"/>
      <c r="S286" s="126"/>
      <c r="T286" s="126"/>
    </row>
    <row r="287" spans="13:20" x14ac:dyDescent="0.3">
      <c r="M287" s="196" t="s">
        <v>628</v>
      </c>
      <c r="N287" s="197" t="s">
        <v>637</v>
      </c>
      <c r="O287" s="197" t="s">
        <v>638</v>
      </c>
      <c r="P287" s="198">
        <v>86</v>
      </c>
      <c r="Q287" s="198">
        <v>81</v>
      </c>
      <c r="R287" s="126"/>
      <c r="S287" s="126"/>
      <c r="T287" s="126"/>
    </row>
    <row r="288" spans="13:20" x14ac:dyDescent="0.3">
      <c r="M288" s="196" t="s">
        <v>628</v>
      </c>
      <c r="N288" s="197" t="s">
        <v>639</v>
      </c>
      <c r="O288" s="197" t="s">
        <v>640</v>
      </c>
      <c r="P288" s="198">
        <v>92</v>
      </c>
      <c r="Q288" s="198">
        <v>87</v>
      </c>
      <c r="R288" s="126"/>
      <c r="S288" s="126"/>
      <c r="T288" s="126"/>
    </row>
    <row r="289" spans="13:20" x14ac:dyDescent="0.3">
      <c r="M289" s="196" t="s">
        <v>628</v>
      </c>
      <c r="N289" s="197" t="s">
        <v>641</v>
      </c>
      <c r="O289" s="197" t="s">
        <v>641</v>
      </c>
      <c r="P289" s="198">
        <v>86</v>
      </c>
      <c r="Q289" s="198">
        <v>81</v>
      </c>
      <c r="R289" s="126"/>
      <c r="S289" s="126"/>
      <c r="T289" s="126"/>
    </row>
    <row r="290" spans="13:20" x14ac:dyDescent="0.3">
      <c r="M290" s="196" t="s">
        <v>628</v>
      </c>
      <c r="N290" s="197" t="s">
        <v>642</v>
      </c>
      <c r="O290" s="197" t="s">
        <v>643</v>
      </c>
      <c r="P290" s="198">
        <v>86</v>
      </c>
      <c r="Q290" s="198">
        <v>81</v>
      </c>
      <c r="R290" s="126"/>
      <c r="S290" s="126"/>
      <c r="T290" s="126"/>
    </row>
    <row r="291" spans="13:20" x14ac:dyDescent="0.3">
      <c r="M291" s="196" t="s">
        <v>628</v>
      </c>
      <c r="N291" s="197" t="s">
        <v>644</v>
      </c>
      <c r="O291" s="197" t="s">
        <v>645</v>
      </c>
      <c r="P291" s="198">
        <v>86</v>
      </c>
      <c r="Q291" s="198">
        <v>81</v>
      </c>
      <c r="R291" s="126"/>
      <c r="S291" s="126"/>
      <c r="T291" s="126"/>
    </row>
    <row r="292" spans="13:20" x14ac:dyDescent="0.3">
      <c r="M292" s="196" t="s">
        <v>646</v>
      </c>
      <c r="N292" s="197" t="s">
        <v>647</v>
      </c>
      <c r="O292" s="197" t="s">
        <v>648</v>
      </c>
      <c r="P292" s="198">
        <v>80</v>
      </c>
      <c r="Q292" s="198">
        <v>75</v>
      </c>
      <c r="R292" s="126"/>
      <c r="S292" s="126"/>
      <c r="T292" s="126"/>
    </row>
    <row r="293" spans="13:20" x14ac:dyDescent="0.3">
      <c r="M293" s="196" t="s">
        <v>646</v>
      </c>
      <c r="N293" s="197" t="s">
        <v>649</v>
      </c>
      <c r="O293" s="197" t="s">
        <v>649</v>
      </c>
      <c r="P293" s="198">
        <v>80</v>
      </c>
      <c r="Q293" s="198">
        <v>75</v>
      </c>
      <c r="R293" s="126"/>
      <c r="S293" s="126"/>
      <c r="T293" s="126"/>
    </row>
    <row r="294" spans="13:20" x14ac:dyDescent="0.3">
      <c r="M294" s="196" t="s">
        <v>646</v>
      </c>
      <c r="N294" s="197" t="s">
        <v>650</v>
      </c>
      <c r="O294" s="197" t="s">
        <v>651</v>
      </c>
      <c r="P294" s="198">
        <v>80</v>
      </c>
      <c r="Q294" s="198">
        <v>75</v>
      </c>
      <c r="R294" s="126"/>
      <c r="S294" s="126"/>
      <c r="T294" s="126"/>
    </row>
    <row r="295" spans="13:20" x14ac:dyDescent="0.3">
      <c r="M295" s="196" t="s">
        <v>652</v>
      </c>
      <c r="N295" s="197" t="s">
        <v>923</v>
      </c>
      <c r="O295" s="197" t="s">
        <v>340</v>
      </c>
      <c r="P295" s="198">
        <v>68</v>
      </c>
      <c r="Q295" s="198">
        <v>63</v>
      </c>
      <c r="R295" s="126"/>
      <c r="S295" s="126"/>
      <c r="T295" s="126"/>
    </row>
    <row r="296" spans="13:20" x14ac:dyDescent="0.3">
      <c r="M296" s="196" t="s">
        <v>652</v>
      </c>
      <c r="N296" s="197" t="s">
        <v>566</v>
      </c>
      <c r="O296" s="197" t="s">
        <v>891</v>
      </c>
      <c r="P296" s="198">
        <v>68</v>
      </c>
      <c r="Q296" s="198">
        <v>63</v>
      </c>
      <c r="R296" s="126"/>
      <c r="S296" s="126"/>
      <c r="T296" s="126"/>
    </row>
    <row r="297" spans="13:20" x14ac:dyDescent="0.3">
      <c r="M297" s="196" t="s">
        <v>653</v>
      </c>
      <c r="N297" s="197" t="s">
        <v>654</v>
      </c>
      <c r="O297" s="197" t="s">
        <v>655</v>
      </c>
      <c r="P297" s="198">
        <v>74</v>
      </c>
      <c r="Q297" s="198">
        <v>69</v>
      </c>
      <c r="R297" s="126"/>
      <c r="S297" s="126"/>
      <c r="T297" s="126"/>
    </row>
    <row r="298" spans="13:20" x14ac:dyDescent="0.3">
      <c r="M298" s="196" t="s">
        <v>653</v>
      </c>
      <c r="N298" s="197" t="s">
        <v>656</v>
      </c>
      <c r="O298" s="197" t="s">
        <v>657</v>
      </c>
      <c r="P298" s="198">
        <v>92</v>
      </c>
      <c r="Q298" s="198">
        <v>87</v>
      </c>
      <c r="R298" s="126"/>
      <c r="S298" s="126"/>
      <c r="T298" s="126"/>
    </row>
  </sheetData>
  <sheetProtection algorithmName="SHA-512" hashValue="CogLt25i689qouRMV1tlRI/O6mvcYO1jTD1Rv1u62cX8VPUjdK4eLqucWcTChsd2X47FkSMOcFn932dxoYQ9Xg==" saltValue="9rrYPt4k++PFj0ovcSpPuQ==" spinCount="100000" sheet="1" selectLockedCells="1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  <pageSetUpPr fitToPage="1"/>
  </sheetPr>
  <dimension ref="A1:G323"/>
  <sheetViews>
    <sheetView zoomScaleNormal="100" workbookViewId="0">
      <pane ySplit="3" topLeftCell="A4" activePane="bottomLeft" state="frozen"/>
      <selection pane="bottomLeft" sqref="A1:D1"/>
    </sheetView>
  </sheetViews>
  <sheetFormatPr defaultColWidth="8.88671875" defaultRowHeight="13.8" x14ac:dyDescent="0.3"/>
  <cols>
    <col min="1" max="1" width="9.33203125" style="104" customWidth="1"/>
    <col min="2" max="2" width="28.33203125" style="104" customWidth="1"/>
    <col min="3" max="3" width="31.88671875" style="104" customWidth="1"/>
    <col min="4" max="4" width="13.44140625" style="104" customWidth="1"/>
    <col min="5" max="7" width="12.88671875" style="104" customWidth="1"/>
    <col min="8" max="16384" width="8.88671875" style="105"/>
  </cols>
  <sheetData>
    <row r="1" spans="1:7" x14ac:dyDescent="0.3">
      <c r="A1" s="359" t="s">
        <v>937</v>
      </c>
      <c r="B1" s="359"/>
      <c r="C1" s="359"/>
      <c r="D1" s="359"/>
      <c r="E1" s="105"/>
      <c r="F1" s="105"/>
    </row>
    <row r="2" spans="1:7" x14ac:dyDescent="0.3">
      <c r="A2" s="360" t="s">
        <v>896</v>
      </c>
      <c r="B2" s="360"/>
      <c r="C2" s="360"/>
      <c r="D2" s="360"/>
      <c r="E2" s="105"/>
      <c r="F2" s="105"/>
    </row>
    <row r="3" spans="1:7" ht="27.6" x14ac:dyDescent="0.3">
      <c r="A3" s="34" t="s">
        <v>658</v>
      </c>
      <c r="B3" s="34" t="s">
        <v>659</v>
      </c>
      <c r="C3" s="34" t="s">
        <v>660</v>
      </c>
      <c r="D3" s="34" t="s">
        <v>721</v>
      </c>
      <c r="E3" s="105"/>
      <c r="F3" s="105"/>
      <c r="G3" s="105"/>
    </row>
    <row r="4" spans="1:7" ht="55.2" x14ac:dyDescent="0.3">
      <c r="A4" s="188"/>
      <c r="B4" s="189" t="s">
        <v>855</v>
      </c>
      <c r="C4" s="189"/>
      <c r="D4" s="190">
        <v>63</v>
      </c>
      <c r="E4" s="105"/>
      <c r="F4" s="105"/>
      <c r="G4" s="105"/>
    </row>
    <row r="5" spans="1:7" x14ac:dyDescent="0.3">
      <c r="A5" s="182" t="s">
        <v>141</v>
      </c>
      <c r="B5" s="163" t="s">
        <v>142</v>
      </c>
      <c r="C5" s="164" t="s">
        <v>340</v>
      </c>
      <c r="D5" s="165">
        <v>75</v>
      </c>
      <c r="E5" s="105"/>
      <c r="F5" s="105"/>
      <c r="G5" s="105"/>
    </row>
    <row r="6" spans="1:7" x14ac:dyDescent="0.3">
      <c r="A6" s="182" t="s">
        <v>141</v>
      </c>
      <c r="B6" s="163" t="s">
        <v>143</v>
      </c>
      <c r="C6" s="164" t="s">
        <v>144</v>
      </c>
      <c r="D6" s="165">
        <v>69</v>
      </c>
      <c r="E6" s="105"/>
      <c r="F6" s="105"/>
      <c r="G6" s="105"/>
    </row>
    <row r="7" spans="1:7" x14ac:dyDescent="0.3">
      <c r="A7" s="182" t="s">
        <v>141</v>
      </c>
      <c r="B7" s="163" t="s">
        <v>922</v>
      </c>
      <c r="C7" s="164" t="s">
        <v>647</v>
      </c>
      <c r="D7" s="165">
        <v>69</v>
      </c>
      <c r="E7" s="105"/>
      <c r="F7" s="105"/>
      <c r="G7" s="105"/>
    </row>
    <row r="8" spans="1:7" x14ac:dyDescent="0.3">
      <c r="A8" s="182" t="s">
        <v>141</v>
      </c>
      <c r="B8" s="163" t="s">
        <v>145</v>
      </c>
      <c r="C8" s="164" t="s">
        <v>145</v>
      </c>
      <c r="D8" s="165">
        <v>69</v>
      </c>
      <c r="E8" s="105"/>
      <c r="F8" s="105"/>
      <c r="G8" s="105"/>
    </row>
    <row r="9" spans="1:7" x14ac:dyDescent="0.3">
      <c r="A9" s="182" t="s">
        <v>146</v>
      </c>
      <c r="B9" s="163" t="s">
        <v>147</v>
      </c>
      <c r="C9" s="164" t="s">
        <v>148</v>
      </c>
      <c r="D9" s="165">
        <v>63</v>
      </c>
      <c r="E9" s="105"/>
      <c r="F9" s="105"/>
      <c r="G9" s="105"/>
    </row>
    <row r="10" spans="1:7" ht="27.6" x14ac:dyDescent="0.3">
      <c r="A10" s="182" t="s">
        <v>149</v>
      </c>
      <c r="B10" s="163" t="s">
        <v>150</v>
      </c>
      <c r="C10" s="164" t="s">
        <v>151</v>
      </c>
      <c r="D10" s="165">
        <v>75</v>
      </c>
      <c r="E10" s="105"/>
      <c r="F10" s="105"/>
      <c r="G10" s="105"/>
    </row>
    <row r="11" spans="1:7" x14ac:dyDescent="0.3">
      <c r="A11" s="182" t="s">
        <v>149</v>
      </c>
      <c r="B11" s="163" t="s">
        <v>152</v>
      </c>
      <c r="C11" s="164" t="s">
        <v>153</v>
      </c>
      <c r="D11" s="165">
        <v>69</v>
      </c>
      <c r="E11" s="105"/>
      <c r="F11" s="105"/>
      <c r="G11" s="105"/>
    </row>
    <row r="12" spans="1:7" x14ac:dyDescent="0.3">
      <c r="A12" s="182" t="s">
        <v>149</v>
      </c>
      <c r="B12" s="163" t="s">
        <v>154</v>
      </c>
      <c r="C12" s="164" t="s">
        <v>155</v>
      </c>
      <c r="D12" s="165">
        <v>81</v>
      </c>
      <c r="E12" s="105"/>
      <c r="F12" s="105"/>
      <c r="G12" s="105"/>
    </row>
    <row r="13" spans="1:7" x14ac:dyDescent="0.3">
      <c r="A13" s="182" t="s">
        <v>149</v>
      </c>
      <c r="B13" s="163" t="s">
        <v>156</v>
      </c>
      <c r="C13" s="164" t="s">
        <v>856</v>
      </c>
      <c r="D13" s="165">
        <v>87</v>
      </c>
      <c r="E13" s="105"/>
      <c r="F13" s="105"/>
      <c r="G13" s="105"/>
    </row>
    <row r="14" spans="1:7" x14ac:dyDescent="0.3">
      <c r="A14" s="182" t="s">
        <v>149</v>
      </c>
      <c r="B14" s="163" t="s">
        <v>157</v>
      </c>
      <c r="C14" s="164" t="s">
        <v>158</v>
      </c>
      <c r="D14" s="165">
        <v>75</v>
      </c>
      <c r="E14" s="105"/>
      <c r="F14" s="105"/>
      <c r="G14" s="105"/>
    </row>
    <row r="15" spans="1:7" x14ac:dyDescent="0.3">
      <c r="A15" s="182" t="s">
        <v>159</v>
      </c>
      <c r="B15" s="163" t="s">
        <v>160</v>
      </c>
      <c r="C15" s="164" t="s">
        <v>161</v>
      </c>
      <c r="D15" s="165">
        <v>81</v>
      </c>
      <c r="E15" s="105"/>
      <c r="F15" s="105"/>
      <c r="G15" s="105"/>
    </row>
    <row r="16" spans="1:7" x14ac:dyDescent="0.3">
      <c r="A16" s="182" t="s">
        <v>159</v>
      </c>
      <c r="B16" s="163" t="s">
        <v>162</v>
      </c>
      <c r="C16" s="164" t="s">
        <v>163</v>
      </c>
      <c r="D16" s="165">
        <v>69</v>
      </c>
      <c r="E16" s="105"/>
      <c r="F16" s="105"/>
      <c r="G16" s="105"/>
    </row>
    <row r="17" spans="1:7" x14ac:dyDescent="0.3">
      <c r="A17" s="182" t="s">
        <v>159</v>
      </c>
      <c r="B17" s="163" t="s">
        <v>164</v>
      </c>
      <c r="C17" s="164" t="s">
        <v>165</v>
      </c>
      <c r="D17" s="165">
        <v>81</v>
      </c>
      <c r="E17" s="105"/>
      <c r="F17" s="105"/>
      <c r="G17" s="105"/>
    </row>
    <row r="18" spans="1:7" x14ac:dyDescent="0.3">
      <c r="A18" s="182" t="s">
        <v>159</v>
      </c>
      <c r="B18" s="163" t="s">
        <v>166</v>
      </c>
      <c r="C18" s="164" t="s">
        <v>911</v>
      </c>
      <c r="D18" s="165">
        <v>75</v>
      </c>
      <c r="E18" s="105"/>
      <c r="F18" s="105"/>
      <c r="G18" s="105"/>
    </row>
    <row r="19" spans="1:7" x14ac:dyDescent="0.3">
      <c r="A19" s="182" t="s">
        <v>159</v>
      </c>
      <c r="B19" s="163" t="s">
        <v>167</v>
      </c>
      <c r="C19" s="164" t="s">
        <v>168</v>
      </c>
      <c r="D19" s="165">
        <v>81</v>
      </c>
      <c r="E19" s="105"/>
      <c r="F19" s="105"/>
      <c r="G19" s="105"/>
    </row>
    <row r="20" spans="1:7" x14ac:dyDescent="0.3">
      <c r="A20" s="182" t="s">
        <v>159</v>
      </c>
      <c r="B20" s="163" t="s">
        <v>169</v>
      </c>
      <c r="C20" s="164" t="s">
        <v>169</v>
      </c>
      <c r="D20" s="165">
        <v>81</v>
      </c>
      <c r="E20" s="105"/>
      <c r="F20" s="105"/>
      <c r="G20" s="105"/>
    </row>
    <row r="21" spans="1:7" ht="41.4" x14ac:dyDescent="0.3">
      <c r="A21" s="182" t="s">
        <v>159</v>
      </c>
      <c r="B21" s="163" t="s">
        <v>170</v>
      </c>
      <c r="C21" s="164" t="s">
        <v>171</v>
      </c>
      <c r="D21" s="165">
        <v>81</v>
      </c>
      <c r="E21" s="105"/>
      <c r="F21" s="105"/>
      <c r="G21" s="105"/>
    </row>
    <row r="22" spans="1:7" x14ac:dyDescent="0.3">
      <c r="A22" s="182" t="s">
        <v>159</v>
      </c>
      <c r="B22" s="163" t="s">
        <v>172</v>
      </c>
      <c r="C22" s="164" t="s">
        <v>173</v>
      </c>
      <c r="D22" s="165">
        <v>81</v>
      </c>
      <c r="E22" s="105"/>
      <c r="F22" s="105"/>
      <c r="G22" s="105"/>
    </row>
    <row r="23" spans="1:7" x14ac:dyDescent="0.3">
      <c r="A23" s="182" t="s">
        <v>159</v>
      </c>
      <c r="B23" s="163" t="s">
        <v>174</v>
      </c>
      <c r="C23" s="164" t="s">
        <v>175</v>
      </c>
      <c r="D23" s="165">
        <v>87</v>
      </c>
      <c r="E23" s="105"/>
      <c r="F23" s="105"/>
      <c r="G23" s="105"/>
    </row>
    <row r="24" spans="1:7" x14ac:dyDescent="0.3">
      <c r="A24" s="182" t="s">
        <v>159</v>
      </c>
      <c r="B24" s="163" t="s">
        <v>176</v>
      </c>
      <c r="C24" s="164" t="s">
        <v>176</v>
      </c>
      <c r="D24" s="165">
        <v>87</v>
      </c>
      <c r="E24" s="105"/>
      <c r="F24" s="105"/>
      <c r="G24" s="105"/>
    </row>
    <row r="25" spans="1:7" x14ac:dyDescent="0.3">
      <c r="A25" s="182" t="s">
        <v>159</v>
      </c>
      <c r="B25" s="163" t="s">
        <v>177</v>
      </c>
      <c r="C25" s="164" t="s">
        <v>177</v>
      </c>
      <c r="D25" s="165">
        <v>87</v>
      </c>
      <c r="E25" s="105"/>
      <c r="F25" s="105"/>
      <c r="G25" s="105"/>
    </row>
    <row r="26" spans="1:7" x14ac:dyDescent="0.3">
      <c r="A26" s="182" t="s">
        <v>159</v>
      </c>
      <c r="B26" s="163" t="s">
        <v>178</v>
      </c>
      <c r="C26" s="164" t="s">
        <v>179</v>
      </c>
      <c r="D26" s="165">
        <v>75</v>
      </c>
      <c r="E26" s="105"/>
      <c r="F26" s="105"/>
      <c r="G26" s="105"/>
    </row>
    <row r="27" spans="1:7" x14ac:dyDescent="0.3">
      <c r="A27" s="182" t="s">
        <v>159</v>
      </c>
      <c r="B27" s="163" t="s">
        <v>180</v>
      </c>
      <c r="C27" s="164" t="s">
        <v>181</v>
      </c>
      <c r="D27" s="165">
        <v>87</v>
      </c>
      <c r="E27" s="105"/>
      <c r="F27" s="105"/>
      <c r="G27" s="105"/>
    </row>
    <row r="28" spans="1:7" x14ac:dyDescent="0.3">
      <c r="A28" s="182" t="s">
        <v>159</v>
      </c>
      <c r="B28" s="163" t="s">
        <v>182</v>
      </c>
      <c r="C28" s="164" t="s">
        <v>183</v>
      </c>
      <c r="D28" s="165">
        <v>81</v>
      </c>
      <c r="E28" s="105"/>
      <c r="F28" s="105"/>
      <c r="G28" s="105"/>
    </row>
    <row r="29" spans="1:7" x14ac:dyDescent="0.3">
      <c r="A29" s="182" t="s">
        <v>159</v>
      </c>
      <c r="B29" s="163" t="s">
        <v>184</v>
      </c>
      <c r="C29" s="164" t="s">
        <v>185</v>
      </c>
      <c r="D29" s="165">
        <v>81</v>
      </c>
      <c r="E29" s="105"/>
      <c r="F29" s="105"/>
      <c r="G29" s="105"/>
    </row>
    <row r="30" spans="1:7" x14ac:dyDescent="0.3">
      <c r="A30" s="182" t="s">
        <v>159</v>
      </c>
      <c r="B30" s="163" t="s">
        <v>186</v>
      </c>
      <c r="C30" s="164" t="s">
        <v>186</v>
      </c>
      <c r="D30" s="165">
        <v>81</v>
      </c>
      <c r="E30" s="105"/>
      <c r="F30" s="105"/>
      <c r="G30" s="105"/>
    </row>
    <row r="31" spans="1:7" x14ac:dyDescent="0.3">
      <c r="A31" s="182" t="s">
        <v>159</v>
      </c>
      <c r="B31" s="163" t="s">
        <v>187</v>
      </c>
      <c r="C31" s="164" t="s">
        <v>187</v>
      </c>
      <c r="D31" s="165">
        <v>81</v>
      </c>
      <c r="E31" s="105"/>
      <c r="F31" s="105"/>
      <c r="G31" s="105"/>
    </row>
    <row r="32" spans="1:7" x14ac:dyDescent="0.3">
      <c r="A32" s="182" t="s">
        <v>159</v>
      </c>
      <c r="B32" s="163" t="s">
        <v>188</v>
      </c>
      <c r="C32" s="164" t="s">
        <v>188</v>
      </c>
      <c r="D32" s="165">
        <v>87</v>
      </c>
      <c r="E32" s="105"/>
      <c r="F32" s="105"/>
      <c r="G32" s="105"/>
    </row>
    <row r="33" spans="1:7" x14ac:dyDescent="0.3">
      <c r="A33" s="182" t="s">
        <v>159</v>
      </c>
      <c r="B33" s="163" t="s">
        <v>189</v>
      </c>
      <c r="C33" s="164" t="s">
        <v>189</v>
      </c>
      <c r="D33" s="165">
        <v>81</v>
      </c>
      <c r="E33" s="105"/>
      <c r="F33" s="105"/>
      <c r="G33" s="105"/>
    </row>
    <row r="34" spans="1:7" x14ac:dyDescent="0.3">
      <c r="A34" s="182" t="s">
        <v>159</v>
      </c>
      <c r="B34" s="163" t="s">
        <v>190</v>
      </c>
      <c r="C34" s="164" t="s">
        <v>191</v>
      </c>
      <c r="D34" s="165">
        <v>81</v>
      </c>
      <c r="E34" s="105"/>
      <c r="F34" s="105"/>
      <c r="G34" s="105"/>
    </row>
    <row r="35" spans="1:7" x14ac:dyDescent="0.3">
      <c r="A35" s="182" t="s">
        <v>159</v>
      </c>
      <c r="B35" s="163" t="s">
        <v>192</v>
      </c>
      <c r="C35" s="164" t="s">
        <v>192</v>
      </c>
      <c r="D35" s="165">
        <v>87</v>
      </c>
      <c r="E35" s="105"/>
      <c r="F35" s="105"/>
      <c r="G35" s="105"/>
    </row>
    <row r="36" spans="1:7" x14ac:dyDescent="0.3">
      <c r="A36" s="182" t="s">
        <v>159</v>
      </c>
      <c r="B36" s="163" t="s">
        <v>193</v>
      </c>
      <c r="C36" s="164" t="s">
        <v>193</v>
      </c>
      <c r="D36" s="165">
        <v>81</v>
      </c>
      <c r="E36" s="105"/>
      <c r="F36" s="105"/>
      <c r="G36" s="105"/>
    </row>
    <row r="37" spans="1:7" x14ac:dyDescent="0.3">
      <c r="A37" s="182" t="s">
        <v>159</v>
      </c>
      <c r="B37" s="163" t="s">
        <v>194</v>
      </c>
      <c r="C37" s="164" t="s">
        <v>195</v>
      </c>
      <c r="D37" s="165">
        <v>87</v>
      </c>
      <c r="E37" s="105"/>
      <c r="F37" s="105"/>
      <c r="G37" s="105"/>
    </row>
    <row r="38" spans="1:7" x14ac:dyDescent="0.3">
      <c r="A38" s="182" t="s">
        <v>159</v>
      </c>
      <c r="B38" s="163" t="s">
        <v>196</v>
      </c>
      <c r="C38" s="164" t="s">
        <v>197</v>
      </c>
      <c r="D38" s="165">
        <v>81</v>
      </c>
      <c r="E38" s="105"/>
      <c r="F38" s="105"/>
      <c r="G38" s="105"/>
    </row>
    <row r="39" spans="1:7" x14ac:dyDescent="0.3">
      <c r="A39" s="182" t="s">
        <v>159</v>
      </c>
      <c r="B39" s="163" t="s">
        <v>198</v>
      </c>
      <c r="C39" s="164" t="s">
        <v>199</v>
      </c>
      <c r="D39" s="165">
        <v>81</v>
      </c>
      <c r="E39" s="105"/>
      <c r="F39" s="105"/>
      <c r="G39" s="105"/>
    </row>
    <row r="40" spans="1:7" x14ac:dyDescent="0.3">
      <c r="A40" s="182" t="s">
        <v>159</v>
      </c>
      <c r="B40" s="163" t="s">
        <v>200</v>
      </c>
      <c r="C40" s="164" t="s">
        <v>201</v>
      </c>
      <c r="D40" s="165">
        <v>69</v>
      </c>
      <c r="E40" s="105"/>
      <c r="F40" s="105"/>
      <c r="G40" s="105"/>
    </row>
    <row r="41" spans="1:7" x14ac:dyDescent="0.3">
      <c r="A41" s="182" t="s">
        <v>159</v>
      </c>
      <c r="B41" s="163" t="s">
        <v>202</v>
      </c>
      <c r="C41" s="164" t="s">
        <v>203</v>
      </c>
      <c r="D41" s="165">
        <v>87</v>
      </c>
      <c r="E41" s="105"/>
      <c r="F41" s="105"/>
      <c r="G41" s="105"/>
    </row>
    <row r="42" spans="1:7" x14ac:dyDescent="0.3">
      <c r="A42" s="182" t="s">
        <v>159</v>
      </c>
      <c r="B42" s="163" t="s">
        <v>204</v>
      </c>
      <c r="C42" s="164" t="s">
        <v>205</v>
      </c>
      <c r="D42" s="165">
        <v>81</v>
      </c>
      <c r="E42" s="105"/>
      <c r="F42" s="105"/>
      <c r="G42" s="105"/>
    </row>
    <row r="43" spans="1:7" x14ac:dyDescent="0.3">
      <c r="A43" s="182" t="s">
        <v>159</v>
      </c>
      <c r="B43" s="163" t="s">
        <v>206</v>
      </c>
      <c r="C43" s="164" t="s">
        <v>207</v>
      </c>
      <c r="D43" s="165">
        <v>81</v>
      </c>
      <c r="E43" s="105"/>
      <c r="F43" s="105"/>
      <c r="G43" s="105"/>
    </row>
    <row r="44" spans="1:7" x14ac:dyDescent="0.3">
      <c r="A44" s="182" t="s">
        <v>159</v>
      </c>
      <c r="B44" s="163" t="s">
        <v>857</v>
      </c>
      <c r="C44" s="164" t="s">
        <v>858</v>
      </c>
      <c r="D44" s="165">
        <v>75</v>
      </c>
      <c r="E44" s="105"/>
      <c r="F44" s="105"/>
      <c r="G44" s="105"/>
    </row>
    <row r="45" spans="1:7" x14ac:dyDescent="0.3">
      <c r="A45" s="182" t="s">
        <v>159</v>
      </c>
      <c r="B45" s="163" t="s">
        <v>208</v>
      </c>
      <c r="C45" s="164" t="s">
        <v>209</v>
      </c>
      <c r="D45" s="165">
        <v>75</v>
      </c>
      <c r="E45" s="105"/>
      <c r="F45" s="105"/>
      <c r="G45" s="105"/>
    </row>
    <row r="46" spans="1:7" x14ac:dyDescent="0.3">
      <c r="A46" s="182" t="s">
        <v>159</v>
      </c>
      <c r="B46" s="163" t="s">
        <v>210</v>
      </c>
      <c r="C46" s="164" t="s">
        <v>211</v>
      </c>
      <c r="D46" s="165">
        <v>81</v>
      </c>
      <c r="E46" s="105"/>
      <c r="F46" s="105"/>
      <c r="G46" s="105"/>
    </row>
    <row r="47" spans="1:7" x14ac:dyDescent="0.3">
      <c r="A47" s="182" t="s">
        <v>212</v>
      </c>
      <c r="B47" s="163" t="s">
        <v>213</v>
      </c>
      <c r="C47" s="164" t="s">
        <v>214</v>
      </c>
      <c r="D47" s="165">
        <v>87</v>
      </c>
      <c r="E47" s="105"/>
      <c r="F47" s="105"/>
      <c r="G47" s="105"/>
    </row>
    <row r="48" spans="1:7" x14ac:dyDescent="0.3">
      <c r="A48" s="182" t="s">
        <v>212</v>
      </c>
      <c r="B48" s="163" t="s">
        <v>215</v>
      </c>
      <c r="C48" s="164" t="s">
        <v>215</v>
      </c>
      <c r="D48" s="165">
        <v>75</v>
      </c>
      <c r="E48" s="105"/>
      <c r="F48" s="105"/>
      <c r="G48" s="105"/>
    </row>
    <row r="49" spans="1:7" x14ac:dyDescent="0.3">
      <c r="A49" s="182" t="s">
        <v>212</v>
      </c>
      <c r="B49" s="163" t="s">
        <v>216</v>
      </c>
      <c r="C49" s="164" t="s">
        <v>217</v>
      </c>
      <c r="D49" s="165">
        <v>81</v>
      </c>
      <c r="E49" s="105"/>
      <c r="F49" s="105"/>
      <c r="G49" s="105"/>
    </row>
    <row r="50" spans="1:7" x14ac:dyDescent="0.3">
      <c r="A50" s="182" t="s">
        <v>212</v>
      </c>
      <c r="B50" s="163" t="s">
        <v>218</v>
      </c>
      <c r="C50" s="164" t="s">
        <v>219</v>
      </c>
      <c r="D50" s="165">
        <v>69</v>
      </c>
      <c r="E50" s="105"/>
      <c r="F50" s="105"/>
      <c r="G50" s="105"/>
    </row>
    <row r="51" spans="1:7" x14ac:dyDescent="0.3">
      <c r="A51" s="182" t="s">
        <v>212</v>
      </c>
      <c r="B51" s="163" t="s">
        <v>220</v>
      </c>
      <c r="C51" s="164" t="s">
        <v>221</v>
      </c>
      <c r="D51" s="165">
        <v>81</v>
      </c>
      <c r="E51" s="105"/>
      <c r="F51" s="105"/>
      <c r="G51" s="105"/>
    </row>
    <row r="52" spans="1:7" x14ac:dyDescent="0.3">
      <c r="A52" s="182" t="s">
        <v>212</v>
      </c>
      <c r="B52" s="163" t="s">
        <v>222</v>
      </c>
      <c r="C52" s="164" t="s">
        <v>223</v>
      </c>
      <c r="D52" s="165">
        <v>87</v>
      </c>
      <c r="E52" s="105"/>
      <c r="F52" s="105"/>
      <c r="G52" s="105"/>
    </row>
    <row r="53" spans="1:7" x14ac:dyDescent="0.3">
      <c r="A53" s="182" t="s">
        <v>212</v>
      </c>
      <c r="B53" s="163" t="s">
        <v>224</v>
      </c>
      <c r="C53" s="164" t="s">
        <v>225</v>
      </c>
      <c r="D53" s="165">
        <v>75</v>
      </c>
      <c r="E53" s="105"/>
      <c r="F53" s="105"/>
      <c r="G53" s="105"/>
    </row>
    <row r="54" spans="1:7" x14ac:dyDescent="0.3">
      <c r="A54" s="182" t="s">
        <v>212</v>
      </c>
      <c r="B54" s="163" t="s">
        <v>226</v>
      </c>
      <c r="C54" s="164" t="s">
        <v>227</v>
      </c>
      <c r="D54" s="165">
        <v>75</v>
      </c>
      <c r="E54" s="105"/>
      <c r="F54" s="105"/>
      <c r="G54" s="105"/>
    </row>
    <row r="55" spans="1:7" x14ac:dyDescent="0.3">
      <c r="A55" s="182" t="s">
        <v>212</v>
      </c>
      <c r="B55" s="163" t="s">
        <v>228</v>
      </c>
      <c r="C55" s="164" t="s">
        <v>229</v>
      </c>
      <c r="D55" s="165">
        <v>75</v>
      </c>
      <c r="E55" s="105"/>
      <c r="F55" s="105"/>
      <c r="G55" s="105"/>
    </row>
    <row r="56" spans="1:7" x14ac:dyDescent="0.3">
      <c r="A56" s="182" t="s">
        <v>212</v>
      </c>
      <c r="B56" s="163" t="s">
        <v>230</v>
      </c>
      <c r="C56" s="164" t="s">
        <v>231</v>
      </c>
      <c r="D56" s="165">
        <v>81</v>
      </c>
      <c r="E56" s="105"/>
      <c r="F56" s="105"/>
      <c r="G56" s="105"/>
    </row>
    <row r="57" spans="1:7" x14ac:dyDescent="0.3">
      <c r="A57" s="182" t="s">
        <v>212</v>
      </c>
      <c r="B57" s="163" t="s">
        <v>232</v>
      </c>
      <c r="C57" s="164" t="s">
        <v>232</v>
      </c>
      <c r="D57" s="165">
        <v>69</v>
      </c>
      <c r="E57" s="105"/>
      <c r="F57" s="105"/>
      <c r="G57" s="105"/>
    </row>
    <row r="58" spans="1:7" x14ac:dyDescent="0.3">
      <c r="A58" s="182" t="s">
        <v>212</v>
      </c>
      <c r="B58" s="163" t="s">
        <v>233</v>
      </c>
      <c r="C58" s="164" t="s">
        <v>234</v>
      </c>
      <c r="D58" s="165">
        <v>87</v>
      </c>
      <c r="E58" s="105"/>
      <c r="F58" s="105"/>
      <c r="G58" s="105"/>
    </row>
    <row r="59" spans="1:7" x14ac:dyDescent="0.3">
      <c r="A59" s="182" t="s">
        <v>212</v>
      </c>
      <c r="B59" s="163" t="s">
        <v>235</v>
      </c>
      <c r="C59" s="164" t="s">
        <v>236</v>
      </c>
      <c r="D59" s="165">
        <v>87</v>
      </c>
      <c r="E59" s="105"/>
      <c r="F59" s="105"/>
      <c r="G59" s="105"/>
    </row>
    <row r="60" spans="1:7" x14ac:dyDescent="0.3">
      <c r="A60" s="182" t="s">
        <v>212</v>
      </c>
      <c r="B60" s="163" t="s">
        <v>237</v>
      </c>
      <c r="C60" s="164" t="s">
        <v>238</v>
      </c>
      <c r="D60" s="165">
        <v>87</v>
      </c>
      <c r="E60" s="105"/>
      <c r="F60" s="105"/>
      <c r="G60" s="105"/>
    </row>
    <row r="61" spans="1:7" x14ac:dyDescent="0.3">
      <c r="A61" s="182" t="s">
        <v>212</v>
      </c>
      <c r="B61" s="163" t="s">
        <v>239</v>
      </c>
      <c r="C61" s="164" t="s">
        <v>240</v>
      </c>
      <c r="D61" s="165">
        <v>87</v>
      </c>
      <c r="E61" s="105"/>
      <c r="F61" s="105"/>
      <c r="G61" s="105"/>
    </row>
    <row r="62" spans="1:7" x14ac:dyDescent="0.3">
      <c r="A62" s="182" t="s">
        <v>241</v>
      </c>
      <c r="B62" s="163" t="s">
        <v>242</v>
      </c>
      <c r="C62" s="164" t="s">
        <v>243</v>
      </c>
      <c r="D62" s="165">
        <v>81</v>
      </c>
      <c r="E62" s="105"/>
      <c r="F62" s="105"/>
      <c r="G62" s="105"/>
    </row>
    <row r="63" spans="1:7" x14ac:dyDescent="0.3">
      <c r="A63" s="182" t="s">
        <v>241</v>
      </c>
      <c r="B63" s="163" t="s">
        <v>244</v>
      </c>
      <c r="C63" s="164" t="s">
        <v>244</v>
      </c>
      <c r="D63" s="165">
        <v>75</v>
      </c>
      <c r="E63" s="105"/>
      <c r="F63" s="105"/>
      <c r="G63" s="105"/>
    </row>
    <row r="64" spans="1:7" x14ac:dyDescent="0.3">
      <c r="A64" s="182" t="s">
        <v>241</v>
      </c>
      <c r="B64" s="163" t="s">
        <v>245</v>
      </c>
      <c r="C64" s="164" t="s">
        <v>245</v>
      </c>
      <c r="D64" s="165">
        <v>75</v>
      </c>
      <c r="E64" s="105"/>
      <c r="F64" s="105"/>
      <c r="G64" s="105"/>
    </row>
    <row r="65" spans="1:7" x14ac:dyDescent="0.3">
      <c r="A65" s="182" t="s">
        <v>241</v>
      </c>
      <c r="B65" s="163" t="s">
        <v>246</v>
      </c>
      <c r="C65" s="164" t="s">
        <v>247</v>
      </c>
      <c r="D65" s="165">
        <v>81</v>
      </c>
      <c r="E65" s="105"/>
      <c r="F65" s="105"/>
      <c r="G65" s="105"/>
    </row>
    <row r="66" spans="1:7" ht="82.8" x14ac:dyDescent="0.3">
      <c r="A66" s="182" t="s">
        <v>248</v>
      </c>
      <c r="B66" s="163" t="s">
        <v>249</v>
      </c>
      <c r="C66" s="164" t="s">
        <v>250</v>
      </c>
      <c r="D66" s="165">
        <v>87</v>
      </c>
      <c r="E66" s="105"/>
      <c r="F66" s="105"/>
      <c r="G66" s="105"/>
    </row>
    <row r="67" spans="1:7" x14ac:dyDescent="0.3">
      <c r="A67" s="182" t="s">
        <v>251</v>
      </c>
      <c r="B67" s="163" t="s">
        <v>253</v>
      </c>
      <c r="C67" s="164" t="s">
        <v>254</v>
      </c>
      <c r="D67" s="165">
        <v>69</v>
      </c>
      <c r="E67" s="105"/>
      <c r="F67" s="105"/>
      <c r="G67" s="105"/>
    </row>
    <row r="68" spans="1:7" x14ac:dyDescent="0.3">
      <c r="A68" s="182" t="s">
        <v>251</v>
      </c>
      <c r="B68" s="163" t="s">
        <v>255</v>
      </c>
      <c r="C68" s="164" t="s">
        <v>256</v>
      </c>
      <c r="D68" s="165">
        <v>69</v>
      </c>
      <c r="E68" s="105"/>
      <c r="F68" s="105"/>
      <c r="G68" s="105"/>
    </row>
    <row r="69" spans="1:7" x14ac:dyDescent="0.3">
      <c r="A69" s="182" t="s">
        <v>257</v>
      </c>
      <c r="B69" s="163" t="s">
        <v>258</v>
      </c>
      <c r="C69" s="164" t="s">
        <v>259</v>
      </c>
      <c r="D69" s="165">
        <v>81</v>
      </c>
      <c r="E69" s="105"/>
      <c r="F69" s="105"/>
      <c r="G69" s="105"/>
    </row>
    <row r="70" spans="1:7" x14ac:dyDescent="0.3">
      <c r="A70" s="182" t="s">
        <v>257</v>
      </c>
      <c r="B70" s="163" t="s">
        <v>260</v>
      </c>
      <c r="C70" s="164" t="s">
        <v>261</v>
      </c>
      <c r="D70" s="165">
        <v>75</v>
      </c>
      <c r="E70" s="105"/>
      <c r="F70" s="105"/>
      <c r="G70" s="105"/>
    </row>
    <row r="71" spans="1:7" x14ac:dyDescent="0.3">
      <c r="A71" s="182" t="s">
        <v>257</v>
      </c>
      <c r="B71" s="163" t="s">
        <v>262</v>
      </c>
      <c r="C71" s="164" t="s">
        <v>263</v>
      </c>
      <c r="D71" s="165">
        <v>69</v>
      </c>
      <c r="E71" s="105"/>
      <c r="F71" s="105"/>
      <c r="G71" s="105"/>
    </row>
    <row r="72" spans="1:7" x14ac:dyDescent="0.3">
      <c r="A72" s="182" t="s">
        <v>257</v>
      </c>
      <c r="B72" s="163" t="s">
        <v>264</v>
      </c>
      <c r="C72" s="164" t="s">
        <v>265</v>
      </c>
      <c r="D72" s="165">
        <v>75</v>
      </c>
      <c r="E72" s="105"/>
      <c r="F72" s="105"/>
      <c r="G72" s="105"/>
    </row>
    <row r="73" spans="1:7" x14ac:dyDescent="0.3">
      <c r="A73" s="182" t="s">
        <v>257</v>
      </c>
      <c r="B73" s="163" t="s">
        <v>266</v>
      </c>
      <c r="C73" s="164" t="s">
        <v>267</v>
      </c>
      <c r="D73" s="165">
        <v>81</v>
      </c>
      <c r="E73" s="105"/>
      <c r="F73" s="105"/>
      <c r="G73" s="105"/>
    </row>
    <row r="74" spans="1:7" x14ac:dyDescent="0.3">
      <c r="A74" s="182" t="s">
        <v>257</v>
      </c>
      <c r="B74" s="163" t="s">
        <v>268</v>
      </c>
      <c r="C74" s="164" t="s">
        <v>269</v>
      </c>
      <c r="D74" s="165">
        <v>75</v>
      </c>
      <c r="E74" s="105"/>
      <c r="F74" s="105"/>
      <c r="G74" s="105"/>
    </row>
    <row r="75" spans="1:7" x14ac:dyDescent="0.3">
      <c r="A75" s="182" t="s">
        <v>257</v>
      </c>
      <c r="B75" s="163" t="s">
        <v>270</v>
      </c>
      <c r="C75" s="164" t="s">
        <v>271</v>
      </c>
      <c r="D75" s="165">
        <v>81</v>
      </c>
      <c r="E75" s="105"/>
      <c r="F75" s="105"/>
      <c r="G75" s="105"/>
    </row>
    <row r="76" spans="1:7" x14ac:dyDescent="0.3">
      <c r="A76" s="182" t="s">
        <v>257</v>
      </c>
      <c r="B76" s="163" t="s">
        <v>272</v>
      </c>
      <c r="C76" s="164" t="s">
        <v>196</v>
      </c>
      <c r="D76" s="165">
        <v>69</v>
      </c>
      <c r="E76" s="105"/>
      <c r="F76" s="105"/>
      <c r="G76" s="105"/>
    </row>
    <row r="77" spans="1:7" x14ac:dyDescent="0.3">
      <c r="A77" s="182" t="s">
        <v>257</v>
      </c>
      <c r="B77" s="163" t="s">
        <v>273</v>
      </c>
      <c r="C77" s="164" t="s">
        <v>274</v>
      </c>
      <c r="D77" s="165">
        <v>81</v>
      </c>
      <c r="E77" s="105"/>
      <c r="F77" s="105"/>
      <c r="G77" s="105"/>
    </row>
    <row r="78" spans="1:7" x14ac:dyDescent="0.3">
      <c r="A78" s="182" t="s">
        <v>257</v>
      </c>
      <c r="B78" s="163" t="s">
        <v>275</v>
      </c>
      <c r="C78" s="164" t="s">
        <v>276</v>
      </c>
      <c r="D78" s="165">
        <v>87</v>
      </c>
      <c r="E78" s="105"/>
      <c r="F78" s="105"/>
      <c r="G78" s="105"/>
    </row>
    <row r="79" spans="1:7" x14ac:dyDescent="0.3">
      <c r="A79" s="182" t="s">
        <v>257</v>
      </c>
      <c r="B79" s="163" t="s">
        <v>277</v>
      </c>
      <c r="C79" s="164" t="s">
        <v>278</v>
      </c>
      <c r="D79" s="165">
        <v>75</v>
      </c>
      <c r="E79" s="105"/>
      <c r="F79" s="105"/>
      <c r="G79" s="105"/>
    </row>
    <row r="80" spans="1:7" x14ac:dyDescent="0.3">
      <c r="A80" s="182" t="s">
        <v>257</v>
      </c>
      <c r="B80" s="163" t="s">
        <v>279</v>
      </c>
      <c r="C80" s="164" t="s">
        <v>280</v>
      </c>
      <c r="D80" s="165">
        <v>75</v>
      </c>
      <c r="E80" s="105"/>
      <c r="F80" s="105"/>
      <c r="G80" s="105"/>
    </row>
    <row r="81" spans="1:7" x14ac:dyDescent="0.3">
      <c r="A81" s="182" t="s">
        <v>257</v>
      </c>
      <c r="B81" s="163" t="s">
        <v>281</v>
      </c>
      <c r="C81" s="164" t="s">
        <v>282</v>
      </c>
      <c r="D81" s="165">
        <v>75</v>
      </c>
      <c r="E81" s="105"/>
      <c r="F81" s="105"/>
      <c r="G81" s="105"/>
    </row>
    <row r="82" spans="1:7" x14ac:dyDescent="0.3">
      <c r="A82" s="182" t="s">
        <v>257</v>
      </c>
      <c r="B82" s="163" t="s">
        <v>283</v>
      </c>
      <c r="C82" s="164" t="s">
        <v>284</v>
      </c>
      <c r="D82" s="165">
        <v>69</v>
      </c>
      <c r="E82" s="105"/>
      <c r="F82" s="105"/>
      <c r="G82" s="105"/>
    </row>
    <row r="83" spans="1:7" x14ac:dyDescent="0.3">
      <c r="A83" s="182" t="s">
        <v>257</v>
      </c>
      <c r="B83" s="163" t="s">
        <v>285</v>
      </c>
      <c r="C83" s="164" t="s">
        <v>286</v>
      </c>
      <c r="D83" s="165">
        <v>69</v>
      </c>
      <c r="E83" s="105"/>
      <c r="F83" s="105"/>
      <c r="G83" s="105"/>
    </row>
    <row r="84" spans="1:7" x14ac:dyDescent="0.3">
      <c r="A84" s="182" t="s">
        <v>257</v>
      </c>
      <c r="B84" s="163" t="s">
        <v>287</v>
      </c>
      <c r="C84" s="164" t="s">
        <v>287</v>
      </c>
      <c r="D84" s="165">
        <v>81</v>
      </c>
      <c r="E84" s="105"/>
      <c r="F84" s="105"/>
      <c r="G84" s="105"/>
    </row>
    <row r="85" spans="1:7" x14ac:dyDescent="0.3">
      <c r="A85" s="182" t="s">
        <v>257</v>
      </c>
      <c r="B85" s="163" t="s">
        <v>288</v>
      </c>
      <c r="C85" s="164" t="s">
        <v>289</v>
      </c>
      <c r="D85" s="165">
        <v>69</v>
      </c>
      <c r="E85" s="105"/>
      <c r="F85" s="105"/>
      <c r="G85" s="105"/>
    </row>
    <row r="86" spans="1:7" x14ac:dyDescent="0.3">
      <c r="A86" s="182" t="s">
        <v>257</v>
      </c>
      <c r="B86" s="163" t="s">
        <v>290</v>
      </c>
      <c r="C86" s="164" t="s">
        <v>291</v>
      </c>
      <c r="D86" s="165">
        <v>75</v>
      </c>
      <c r="E86" s="105"/>
      <c r="F86" s="105"/>
      <c r="G86" s="105"/>
    </row>
    <row r="87" spans="1:7" x14ac:dyDescent="0.3">
      <c r="A87" s="182" t="s">
        <v>257</v>
      </c>
      <c r="B87" s="163" t="s">
        <v>292</v>
      </c>
      <c r="C87" s="164" t="s">
        <v>293</v>
      </c>
      <c r="D87" s="165">
        <v>75</v>
      </c>
      <c r="E87" s="105"/>
      <c r="F87" s="105"/>
      <c r="G87" s="105"/>
    </row>
    <row r="88" spans="1:7" x14ac:dyDescent="0.3">
      <c r="A88" s="182" t="s">
        <v>257</v>
      </c>
      <c r="B88" s="163" t="s">
        <v>294</v>
      </c>
      <c r="C88" s="164" t="s">
        <v>295</v>
      </c>
      <c r="D88" s="165">
        <v>75</v>
      </c>
      <c r="E88" s="105"/>
      <c r="F88" s="105"/>
      <c r="G88" s="105"/>
    </row>
    <row r="89" spans="1:7" x14ac:dyDescent="0.3">
      <c r="A89" s="182" t="s">
        <v>257</v>
      </c>
      <c r="B89" s="163" t="s">
        <v>296</v>
      </c>
      <c r="C89" s="164" t="s">
        <v>297</v>
      </c>
      <c r="D89" s="165">
        <v>75</v>
      </c>
      <c r="E89" s="105"/>
      <c r="F89" s="105"/>
      <c r="G89" s="105"/>
    </row>
    <row r="90" spans="1:7" x14ac:dyDescent="0.3">
      <c r="A90" s="182" t="s">
        <v>257</v>
      </c>
      <c r="B90" s="163" t="s">
        <v>298</v>
      </c>
      <c r="C90" s="164" t="s">
        <v>299</v>
      </c>
      <c r="D90" s="165">
        <v>69</v>
      </c>
      <c r="E90" s="105"/>
      <c r="F90" s="105"/>
      <c r="G90" s="105"/>
    </row>
    <row r="91" spans="1:7" x14ac:dyDescent="0.3">
      <c r="A91" s="182" t="s">
        <v>300</v>
      </c>
      <c r="B91" s="163" t="s">
        <v>301</v>
      </c>
      <c r="C91" s="164" t="s">
        <v>302</v>
      </c>
      <c r="D91" s="165">
        <v>69</v>
      </c>
      <c r="E91" s="105"/>
      <c r="F91" s="105"/>
      <c r="G91" s="105"/>
    </row>
    <row r="92" spans="1:7" x14ac:dyDescent="0.3">
      <c r="A92" s="182" t="s">
        <v>300</v>
      </c>
      <c r="B92" s="163" t="s">
        <v>303</v>
      </c>
      <c r="C92" s="164" t="s">
        <v>859</v>
      </c>
      <c r="D92" s="165">
        <v>81</v>
      </c>
      <c r="E92" s="105"/>
      <c r="F92" s="105"/>
      <c r="G92" s="105"/>
    </row>
    <row r="93" spans="1:7" x14ac:dyDescent="0.3">
      <c r="A93" s="182" t="s">
        <v>300</v>
      </c>
      <c r="B93" s="163" t="s">
        <v>304</v>
      </c>
      <c r="C93" s="164" t="s">
        <v>305</v>
      </c>
      <c r="D93" s="165">
        <v>69</v>
      </c>
      <c r="E93" s="105"/>
      <c r="F93" s="105"/>
      <c r="G93" s="105"/>
    </row>
    <row r="94" spans="1:7" x14ac:dyDescent="0.3">
      <c r="A94" s="182" t="s">
        <v>300</v>
      </c>
      <c r="B94" s="163" t="s">
        <v>306</v>
      </c>
      <c r="C94" s="164" t="s">
        <v>307</v>
      </c>
      <c r="D94" s="165">
        <v>81</v>
      </c>
      <c r="E94" s="105"/>
      <c r="F94" s="105"/>
      <c r="G94" s="105"/>
    </row>
    <row r="95" spans="1:7" x14ac:dyDescent="0.3">
      <c r="A95" s="182" t="s">
        <v>300</v>
      </c>
      <c r="B95" s="163" t="s">
        <v>860</v>
      </c>
      <c r="C95" s="164" t="s">
        <v>861</v>
      </c>
      <c r="D95" s="165">
        <v>69</v>
      </c>
      <c r="E95" s="105"/>
      <c r="F95" s="105"/>
      <c r="G95" s="105"/>
    </row>
    <row r="96" spans="1:7" x14ac:dyDescent="0.3">
      <c r="A96" s="182" t="s">
        <v>300</v>
      </c>
      <c r="B96" s="163" t="s">
        <v>308</v>
      </c>
      <c r="C96" s="164" t="s">
        <v>309</v>
      </c>
      <c r="D96" s="165">
        <v>75</v>
      </c>
      <c r="E96" s="105"/>
      <c r="F96" s="105"/>
      <c r="G96" s="105"/>
    </row>
    <row r="97" spans="1:7" x14ac:dyDescent="0.3">
      <c r="A97" s="182" t="s">
        <v>310</v>
      </c>
      <c r="B97" s="163" t="s">
        <v>311</v>
      </c>
      <c r="C97" s="164" t="s">
        <v>311</v>
      </c>
      <c r="D97" s="165">
        <v>75</v>
      </c>
      <c r="E97" s="105"/>
      <c r="F97" s="105"/>
      <c r="G97" s="105"/>
    </row>
    <row r="98" spans="1:7" x14ac:dyDescent="0.3">
      <c r="A98" s="182" t="s">
        <v>310</v>
      </c>
      <c r="B98" s="163" t="s">
        <v>312</v>
      </c>
      <c r="C98" s="164" t="s">
        <v>313</v>
      </c>
      <c r="D98" s="165">
        <v>75</v>
      </c>
      <c r="E98" s="105"/>
      <c r="F98" s="105"/>
      <c r="G98" s="105"/>
    </row>
    <row r="99" spans="1:7" x14ac:dyDescent="0.3">
      <c r="A99" s="182" t="s">
        <v>314</v>
      </c>
      <c r="B99" s="163" t="s">
        <v>897</v>
      </c>
      <c r="C99" s="164" t="s">
        <v>898</v>
      </c>
      <c r="D99" s="165">
        <v>81</v>
      </c>
      <c r="E99" s="105"/>
      <c r="F99" s="105"/>
      <c r="G99" s="105"/>
    </row>
    <row r="100" spans="1:7" x14ac:dyDescent="0.3">
      <c r="A100" s="182" t="s">
        <v>314</v>
      </c>
      <c r="B100" s="163" t="s">
        <v>315</v>
      </c>
      <c r="C100" s="164" t="s">
        <v>316</v>
      </c>
      <c r="D100" s="165">
        <v>69</v>
      </c>
      <c r="E100" s="105"/>
      <c r="F100" s="105"/>
      <c r="G100" s="105"/>
    </row>
    <row r="101" spans="1:7" x14ac:dyDescent="0.3">
      <c r="A101" s="182" t="s">
        <v>314</v>
      </c>
      <c r="B101" s="163" t="s">
        <v>317</v>
      </c>
      <c r="C101" s="164" t="s">
        <v>318</v>
      </c>
      <c r="D101" s="165">
        <v>75</v>
      </c>
      <c r="E101" s="105"/>
      <c r="F101" s="105"/>
      <c r="G101" s="105"/>
    </row>
    <row r="102" spans="1:7" x14ac:dyDescent="0.3">
      <c r="A102" s="182" t="s">
        <v>319</v>
      </c>
      <c r="B102" s="163" t="s">
        <v>320</v>
      </c>
      <c r="C102" s="164" t="s">
        <v>321</v>
      </c>
      <c r="D102" s="165">
        <v>69</v>
      </c>
      <c r="E102" s="105"/>
      <c r="F102" s="105"/>
      <c r="G102" s="105"/>
    </row>
    <row r="103" spans="1:7" x14ac:dyDescent="0.3">
      <c r="A103" s="182" t="s">
        <v>319</v>
      </c>
      <c r="B103" s="163" t="s">
        <v>322</v>
      </c>
      <c r="C103" s="164" t="s">
        <v>323</v>
      </c>
      <c r="D103" s="165">
        <v>87</v>
      </c>
      <c r="E103" s="105"/>
      <c r="F103" s="105"/>
      <c r="G103" s="105"/>
    </row>
    <row r="104" spans="1:7" x14ac:dyDescent="0.3">
      <c r="A104" s="182" t="s">
        <v>319</v>
      </c>
      <c r="B104" s="163" t="s">
        <v>862</v>
      </c>
      <c r="C104" s="164" t="s">
        <v>863</v>
      </c>
      <c r="D104" s="165">
        <v>81</v>
      </c>
      <c r="E104" s="105"/>
      <c r="F104" s="105"/>
      <c r="G104" s="105"/>
    </row>
    <row r="105" spans="1:7" x14ac:dyDescent="0.3">
      <c r="A105" s="182" t="s">
        <v>319</v>
      </c>
      <c r="B105" s="163" t="s">
        <v>324</v>
      </c>
      <c r="C105" s="164" t="s">
        <v>912</v>
      </c>
      <c r="D105" s="165">
        <v>75</v>
      </c>
      <c r="E105" s="105"/>
      <c r="F105" s="105"/>
      <c r="G105" s="105"/>
    </row>
    <row r="106" spans="1:7" x14ac:dyDescent="0.3">
      <c r="A106" s="182" t="s">
        <v>325</v>
      </c>
      <c r="B106" s="163" t="s">
        <v>326</v>
      </c>
      <c r="C106" s="164" t="s">
        <v>274</v>
      </c>
      <c r="D106" s="165">
        <v>69</v>
      </c>
      <c r="E106" s="105"/>
      <c r="F106" s="105"/>
      <c r="G106" s="105"/>
    </row>
    <row r="107" spans="1:7" x14ac:dyDescent="0.3">
      <c r="A107" s="182" t="s">
        <v>325</v>
      </c>
      <c r="B107" s="163" t="s">
        <v>327</v>
      </c>
      <c r="C107" s="164" t="s">
        <v>328</v>
      </c>
      <c r="D107" s="165">
        <v>75</v>
      </c>
      <c r="E107" s="105"/>
      <c r="F107" s="105"/>
      <c r="G107" s="105"/>
    </row>
    <row r="108" spans="1:7" x14ac:dyDescent="0.3">
      <c r="A108" s="182" t="s">
        <v>325</v>
      </c>
      <c r="B108" s="163" t="s">
        <v>329</v>
      </c>
      <c r="C108" s="164" t="s">
        <v>330</v>
      </c>
      <c r="D108" s="165">
        <v>69</v>
      </c>
      <c r="E108" s="105"/>
      <c r="F108" s="105"/>
      <c r="G108" s="105"/>
    </row>
    <row r="109" spans="1:7" x14ac:dyDescent="0.3">
      <c r="A109" s="182" t="s">
        <v>331</v>
      </c>
      <c r="B109" s="163" t="s">
        <v>332</v>
      </c>
      <c r="C109" s="164" t="s">
        <v>333</v>
      </c>
      <c r="D109" s="165">
        <v>75</v>
      </c>
      <c r="E109" s="105"/>
      <c r="F109" s="105"/>
      <c r="G109" s="105"/>
    </row>
    <row r="110" spans="1:7" x14ac:dyDescent="0.3">
      <c r="A110" s="182" t="s">
        <v>334</v>
      </c>
      <c r="B110" s="163" t="s">
        <v>335</v>
      </c>
      <c r="C110" s="164" t="s">
        <v>335</v>
      </c>
      <c r="D110" s="165">
        <v>63</v>
      </c>
      <c r="E110" s="105"/>
      <c r="F110" s="105"/>
      <c r="G110" s="105"/>
    </row>
    <row r="111" spans="1:7" x14ac:dyDescent="0.3">
      <c r="A111" s="182" t="s">
        <v>334</v>
      </c>
      <c r="B111" s="163" t="s">
        <v>336</v>
      </c>
      <c r="C111" s="164" t="s">
        <v>336</v>
      </c>
      <c r="D111" s="165">
        <v>81</v>
      </c>
      <c r="E111" s="105"/>
      <c r="F111" s="105"/>
      <c r="G111" s="105"/>
    </row>
    <row r="112" spans="1:7" x14ac:dyDescent="0.3">
      <c r="A112" s="182" t="s">
        <v>334</v>
      </c>
      <c r="B112" s="163" t="s">
        <v>337</v>
      </c>
      <c r="C112" s="164" t="s">
        <v>338</v>
      </c>
      <c r="D112" s="165">
        <v>75</v>
      </c>
      <c r="E112" s="105"/>
      <c r="F112" s="105"/>
      <c r="G112" s="105"/>
    </row>
    <row r="113" spans="1:7" x14ac:dyDescent="0.3">
      <c r="A113" s="182" t="s">
        <v>334</v>
      </c>
      <c r="B113" s="163" t="s">
        <v>339</v>
      </c>
      <c r="C113" s="164" t="s">
        <v>340</v>
      </c>
      <c r="D113" s="165">
        <v>75</v>
      </c>
      <c r="E113" s="105"/>
      <c r="F113" s="105"/>
      <c r="G113" s="105"/>
    </row>
    <row r="114" spans="1:7" ht="27.6" x14ac:dyDescent="0.3">
      <c r="A114" s="182" t="s">
        <v>341</v>
      </c>
      <c r="B114" s="163" t="s">
        <v>342</v>
      </c>
      <c r="C114" s="164" t="s">
        <v>343</v>
      </c>
      <c r="D114" s="165">
        <v>63</v>
      </c>
      <c r="E114" s="105"/>
      <c r="F114" s="105"/>
      <c r="G114" s="105"/>
    </row>
    <row r="115" spans="1:7" x14ac:dyDescent="0.3">
      <c r="A115" s="182" t="s">
        <v>341</v>
      </c>
      <c r="B115" s="163" t="s">
        <v>344</v>
      </c>
      <c r="C115" s="164" t="s">
        <v>864</v>
      </c>
      <c r="D115" s="165">
        <v>75</v>
      </c>
      <c r="E115" s="105"/>
      <c r="F115" s="105"/>
      <c r="G115" s="105"/>
    </row>
    <row r="116" spans="1:7" x14ac:dyDescent="0.3">
      <c r="A116" s="182" t="s">
        <v>345</v>
      </c>
      <c r="B116" s="163" t="s">
        <v>346</v>
      </c>
      <c r="C116" s="164" t="s">
        <v>347</v>
      </c>
      <c r="D116" s="165">
        <v>75</v>
      </c>
      <c r="E116" s="105"/>
      <c r="F116" s="105"/>
      <c r="G116" s="105"/>
    </row>
    <row r="117" spans="1:7" x14ac:dyDescent="0.3">
      <c r="A117" s="182" t="s">
        <v>345</v>
      </c>
      <c r="B117" s="163" t="s">
        <v>348</v>
      </c>
      <c r="C117" s="164" t="s">
        <v>349</v>
      </c>
      <c r="D117" s="165">
        <v>87</v>
      </c>
      <c r="E117" s="105"/>
      <c r="F117" s="105"/>
      <c r="G117" s="105"/>
    </row>
    <row r="118" spans="1:7" x14ac:dyDescent="0.3">
      <c r="A118" s="182" t="s">
        <v>345</v>
      </c>
      <c r="B118" s="163" t="s">
        <v>350</v>
      </c>
      <c r="C118" s="164" t="s">
        <v>351</v>
      </c>
      <c r="D118" s="165">
        <v>81</v>
      </c>
      <c r="E118" s="105"/>
      <c r="F118" s="105"/>
      <c r="G118" s="105"/>
    </row>
    <row r="119" spans="1:7" x14ac:dyDescent="0.3">
      <c r="A119" s="182" t="s">
        <v>345</v>
      </c>
      <c r="B119" s="163" t="s">
        <v>352</v>
      </c>
      <c r="C119" s="164" t="s">
        <v>353</v>
      </c>
      <c r="D119" s="165">
        <v>81</v>
      </c>
      <c r="E119" s="105"/>
      <c r="F119" s="105"/>
      <c r="G119" s="105"/>
    </row>
    <row r="120" spans="1:7" x14ac:dyDescent="0.3">
      <c r="A120" s="182" t="s">
        <v>345</v>
      </c>
      <c r="B120" s="163" t="s">
        <v>354</v>
      </c>
      <c r="C120" s="164" t="s">
        <v>355</v>
      </c>
      <c r="D120" s="165">
        <v>87</v>
      </c>
      <c r="E120" s="105"/>
      <c r="F120" s="105"/>
      <c r="G120" s="105"/>
    </row>
    <row r="121" spans="1:7" x14ac:dyDescent="0.3">
      <c r="A121" s="182" t="s">
        <v>345</v>
      </c>
      <c r="B121" s="163" t="s">
        <v>356</v>
      </c>
      <c r="C121" s="164" t="s">
        <v>357</v>
      </c>
      <c r="D121" s="165">
        <v>87</v>
      </c>
      <c r="E121" s="105"/>
      <c r="F121" s="105"/>
      <c r="G121" s="105"/>
    </row>
    <row r="122" spans="1:7" x14ac:dyDescent="0.3">
      <c r="A122" s="182" t="s">
        <v>345</v>
      </c>
      <c r="B122" s="163" t="s">
        <v>358</v>
      </c>
      <c r="C122" s="164" t="s">
        <v>358</v>
      </c>
      <c r="D122" s="165">
        <v>87</v>
      </c>
      <c r="E122" s="105"/>
      <c r="F122" s="105"/>
      <c r="G122" s="105"/>
    </row>
    <row r="123" spans="1:7" x14ac:dyDescent="0.3">
      <c r="A123" s="182" t="s">
        <v>345</v>
      </c>
      <c r="B123" s="163" t="s">
        <v>359</v>
      </c>
      <c r="C123" s="164" t="s">
        <v>360</v>
      </c>
      <c r="D123" s="165">
        <v>75</v>
      </c>
      <c r="E123" s="105"/>
      <c r="F123" s="105"/>
      <c r="G123" s="105"/>
    </row>
    <row r="124" spans="1:7" x14ac:dyDescent="0.3">
      <c r="A124" s="182" t="s">
        <v>345</v>
      </c>
      <c r="B124" s="163" t="s">
        <v>361</v>
      </c>
      <c r="C124" s="164" t="s">
        <v>362</v>
      </c>
      <c r="D124" s="165">
        <v>81</v>
      </c>
      <c r="E124" s="105"/>
      <c r="F124" s="105"/>
      <c r="G124" s="105"/>
    </row>
    <row r="125" spans="1:7" x14ac:dyDescent="0.3">
      <c r="A125" s="182" t="s">
        <v>345</v>
      </c>
      <c r="B125" s="163" t="s">
        <v>363</v>
      </c>
      <c r="C125" s="164" t="s">
        <v>364</v>
      </c>
      <c r="D125" s="165">
        <v>75</v>
      </c>
      <c r="E125" s="105"/>
      <c r="F125" s="105"/>
      <c r="G125" s="105"/>
    </row>
    <row r="126" spans="1:7" x14ac:dyDescent="0.3">
      <c r="A126" s="182" t="s">
        <v>345</v>
      </c>
      <c r="B126" s="163" t="s">
        <v>365</v>
      </c>
      <c r="C126" s="164" t="s">
        <v>366</v>
      </c>
      <c r="D126" s="165">
        <v>75</v>
      </c>
      <c r="E126" s="105"/>
      <c r="F126" s="105"/>
      <c r="G126" s="105"/>
    </row>
    <row r="127" spans="1:7" x14ac:dyDescent="0.3">
      <c r="A127" s="182" t="s">
        <v>345</v>
      </c>
      <c r="B127" s="163" t="s">
        <v>367</v>
      </c>
      <c r="C127" s="164" t="s">
        <v>368</v>
      </c>
      <c r="D127" s="165">
        <v>69</v>
      </c>
      <c r="E127" s="105"/>
      <c r="F127" s="105"/>
      <c r="G127" s="105"/>
    </row>
    <row r="128" spans="1:7" x14ac:dyDescent="0.3">
      <c r="A128" s="182" t="s">
        <v>345</v>
      </c>
      <c r="B128" s="163" t="s">
        <v>369</v>
      </c>
      <c r="C128" s="164" t="s">
        <v>369</v>
      </c>
      <c r="D128" s="165">
        <v>75</v>
      </c>
      <c r="E128" s="105"/>
      <c r="F128" s="105"/>
      <c r="G128" s="105"/>
    </row>
    <row r="129" spans="1:7" x14ac:dyDescent="0.3">
      <c r="A129" s="182" t="s">
        <v>370</v>
      </c>
      <c r="B129" s="163" t="s">
        <v>371</v>
      </c>
      <c r="C129" s="164" t="s">
        <v>372</v>
      </c>
      <c r="D129" s="165">
        <v>69</v>
      </c>
      <c r="E129" s="105"/>
      <c r="F129" s="105"/>
      <c r="G129" s="105"/>
    </row>
    <row r="130" spans="1:7" x14ac:dyDescent="0.3">
      <c r="A130" s="182" t="s">
        <v>370</v>
      </c>
      <c r="B130" s="163" t="s">
        <v>373</v>
      </c>
      <c r="C130" s="164" t="s">
        <v>374</v>
      </c>
      <c r="D130" s="165">
        <v>75</v>
      </c>
      <c r="E130" s="105"/>
      <c r="F130" s="105"/>
      <c r="G130" s="105"/>
    </row>
    <row r="131" spans="1:7" x14ac:dyDescent="0.3">
      <c r="A131" s="182" t="s">
        <v>370</v>
      </c>
      <c r="B131" s="163" t="s">
        <v>375</v>
      </c>
      <c r="C131" s="164" t="s">
        <v>375</v>
      </c>
      <c r="D131" s="165">
        <v>81</v>
      </c>
      <c r="E131" s="105"/>
      <c r="F131" s="105"/>
      <c r="G131" s="105"/>
    </row>
    <row r="132" spans="1:7" x14ac:dyDescent="0.3">
      <c r="A132" s="182" t="s">
        <v>370</v>
      </c>
      <c r="B132" s="163" t="s">
        <v>376</v>
      </c>
      <c r="C132" s="164" t="s">
        <v>377</v>
      </c>
      <c r="D132" s="165">
        <v>75</v>
      </c>
      <c r="E132" s="105"/>
      <c r="F132" s="105"/>
      <c r="G132" s="105"/>
    </row>
    <row r="133" spans="1:7" x14ac:dyDescent="0.3">
      <c r="A133" s="182" t="s">
        <v>370</v>
      </c>
      <c r="B133" s="163" t="s">
        <v>378</v>
      </c>
      <c r="C133" s="164" t="s">
        <v>379</v>
      </c>
      <c r="D133" s="165">
        <v>69</v>
      </c>
      <c r="E133" s="105"/>
      <c r="F133" s="105"/>
      <c r="G133" s="105"/>
    </row>
    <row r="134" spans="1:7" x14ac:dyDescent="0.3">
      <c r="A134" s="182" t="s">
        <v>370</v>
      </c>
      <c r="B134" s="163" t="s">
        <v>380</v>
      </c>
      <c r="C134" s="164" t="s">
        <v>381</v>
      </c>
      <c r="D134" s="165">
        <v>81</v>
      </c>
      <c r="E134" s="105"/>
      <c r="F134" s="105"/>
      <c r="G134" s="105"/>
    </row>
    <row r="135" spans="1:7" x14ac:dyDescent="0.3">
      <c r="A135" s="182" t="s">
        <v>370</v>
      </c>
      <c r="B135" s="163" t="s">
        <v>382</v>
      </c>
      <c r="C135" s="164" t="s">
        <v>369</v>
      </c>
      <c r="D135" s="165">
        <v>75</v>
      </c>
      <c r="E135" s="105"/>
      <c r="F135" s="105"/>
      <c r="G135" s="105"/>
    </row>
    <row r="136" spans="1:7" x14ac:dyDescent="0.3">
      <c r="A136" s="182" t="s">
        <v>383</v>
      </c>
      <c r="B136" s="163" t="s">
        <v>865</v>
      </c>
      <c r="C136" s="164" t="s">
        <v>866</v>
      </c>
      <c r="D136" s="165">
        <v>87</v>
      </c>
      <c r="E136" s="105"/>
      <c r="F136" s="105"/>
      <c r="G136" s="105"/>
    </row>
    <row r="137" spans="1:7" x14ac:dyDescent="0.3">
      <c r="A137" s="182" t="s">
        <v>383</v>
      </c>
      <c r="B137" s="163" t="s">
        <v>384</v>
      </c>
      <c r="C137" s="164" t="s">
        <v>385</v>
      </c>
      <c r="D137" s="165">
        <v>81</v>
      </c>
      <c r="E137" s="105"/>
      <c r="F137" s="105"/>
      <c r="G137" s="105"/>
    </row>
    <row r="138" spans="1:7" x14ac:dyDescent="0.3">
      <c r="A138" s="182" t="s">
        <v>383</v>
      </c>
      <c r="B138" s="163" t="s">
        <v>386</v>
      </c>
      <c r="C138" s="164" t="s">
        <v>387</v>
      </c>
      <c r="D138" s="165">
        <v>75</v>
      </c>
      <c r="E138" s="105"/>
      <c r="F138" s="105"/>
      <c r="G138" s="105"/>
    </row>
    <row r="139" spans="1:7" x14ac:dyDescent="0.3">
      <c r="A139" s="182" t="s">
        <v>389</v>
      </c>
      <c r="B139" s="163" t="s">
        <v>390</v>
      </c>
      <c r="C139" s="164" t="s">
        <v>391</v>
      </c>
      <c r="D139" s="165">
        <v>75</v>
      </c>
      <c r="E139" s="105"/>
      <c r="F139" s="105"/>
      <c r="G139" s="105"/>
    </row>
    <row r="140" spans="1:7" x14ac:dyDescent="0.3">
      <c r="A140" s="182" t="s">
        <v>389</v>
      </c>
      <c r="B140" s="163" t="s">
        <v>392</v>
      </c>
      <c r="C140" s="164" t="s">
        <v>393</v>
      </c>
      <c r="D140" s="165">
        <v>69</v>
      </c>
      <c r="E140" s="105"/>
      <c r="F140" s="105"/>
      <c r="G140" s="105"/>
    </row>
    <row r="141" spans="1:7" x14ac:dyDescent="0.3">
      <c r="A141" s="182" t="s">
        <v>389</v>
      </c>
      <c r="B141" s="163" t="s">
        <v>394</v>
      </c>
      <c r="C141" s="164" t="s">
        <v>252</v>
      </c>
      <c r="D141" s="165">
        <v>75</v>
      </c>
      <c r="E141" s="105"/>
      <c r="F141" s="105"/>
      <c r="G141" s="105"/>
    </row>
    <row r="142" spans="1:7" x14ac:dyDescent="0.3">
      <c r="A142" s="182" t="s">
        <v>389</v>
      </c>
      <c r="B142" s="163" t="s">
        <v>395</v>
      </c>
      <c r="C142" s="164" t="s">
        <v>396</v>
      </c>
      <c r="D142" s="165">
        <v>69</v>
      </c>
      <c r="E142" s="105"/>
      <c r="F142" s="105"/>
      <c r="G142" s="105"/>
    </row>
    <row r="143" spans="1:7" x14ac:dyDescent="0.3">
      <c r="A143" s="182" t="s">
        <v>389</v>
      </c>
      <c r="B143" s="163" t="s">
        <v>397</v>
      </c>
      <c r="C143" s="164" t="s">
        <v>398</v>
      </c>
      <c r="D143" s="165">
        <v>81</v>
      </c>
      <c r="E143" s="105"/>
      <c r="F143" s="105"/>
      <c r="G143" s="105"/>
    </row>
    <row r="144" spans="1:7" x14ac:dyDescent="0.3">
      <c r="A144" s="182" t="s">
        <v>389</v>
      </c>
      <c r="B144" s="163" t="s">
        <v>399</v>
      </c>
      <c r="C144" s="164" t="s">
        <v>399</v>
      </c>
      <c r="D144" s="165">
        <v>69</v>
      </c>
      <c r="E144" s="105"/>
      <c r="F144" s="105"/>
      <c r="G144" s="105"/>
    </row>
    <row r="145" spans="1:7" x14ac:dyDescent="0.3">
      <c r="A145" s="182" t="s">
        <v>389</v>
      </c>
      <c r="B145" s="163" t="s">
        <v>400</v>
      </c>
      <c r="C145" s="164" t="s">
        <v>400</v>
      </c>
      <c r="D145" s="165">
        <v>63</v>
      </c>
      <c r="E145" s="105"/>
      <c r="F145" s="105"/>
      <c r="G145" s="105"/>
    </row>
    <row r="146" spans="1:7" x14ac:dyDescent="0.3">
      <c r="A146" s="182" t="s">
        <v>389</v>
      </c>
      <c r="B146" s="163" t="s">
        <v>401</v>
      </c>
      <c r="C146" s="164" t="s">
        <v>402</v>
      </c>
      <c r="D146" s="165">
        <v>81</v>
      </c>
      <c r="E146" s="105"/>
      <c r="F146" s="105"/>
      <c r="G146" s="105"/>
    </row>
    <row r="147" spans="1:7" x14ac:dyDescent="0.3">
      <c r="A147" s="182" t="s">
        <v>389</v>
      </c>
      <c r="B147" s="163" t="s">
        <v>403</v>
      </c>
      <c r="C147" s="164" t="s">
        <v>180</v>
      </c>
      <c r="D147" s="165">
        <v>75</v>
      </c>
      <c r="E147" s="105"/>
      <c r="F147" s="105"/>
      <c r="G147" s="105"/>
    </row>
    <row r="148" spans="1:7" x14ac:dyDescent="0.3">
      <c r="A148" s="182" t="s">
        <v>389</v>
      </c>
      <c r="B148" s="163" t="s">
        <v>404</v>
      </c>
      <c r="C148" s="164" t="s">
        <v>405</v>
      </c>
      <c r="D148" s="165">
        <v>63</v>
      </c>
      <c r="E148" s="105"/>
      <c r="F148" s="105"/>
      <c r="G148" s="105"/>
    </row>
    <row r="149" spans="1:7" x14ac:dyDescent="0.3">
      <c r="A149" s="182" t="s">
        <v>389</v>
      </c>
      <c r="B149" s="163" t="s">
        <v>867</v>
      </c>
      <c r="C149" s="164" t="s">
        <v>868</v>
      </c>
      <c r="D149" s="165">
        <v>75</v>
      </c>
      <c r="E149" s="105"/>
      <c r="F149" s="105"/>
      <c r="G149" s="105"/>
    </row>
    <row r="150" spans="1:7" x14ac:dyDescent="0.3">
      <c r="A150" s="182" t="s">
        <v>406</v>
      </c>
      <c r="B150" s="163" t="s">
        <v>407</v>
      </c>
      <c r="C150" s="164" t="s">
        <v>408</v>
      </c>
      <c r="D150" s="165">
        <v>81</v>
      </c>
      <c r="E150" s="105"/>
      <c r="F150" s="105"/>
      <c r="G150" s="105"/>
    </row>
    <row r="151" spans="1:7" x14ac:dyDescent="0.3">
      <c r="A151" s="182" t="s">
        <v>406</v>
      </c>
      <c r="B151" s="163" t="s">
        <v>409</v>
      </c>
      <c r="C151" s="164" t="s">
        <v>410</v>
      </c>
      <c r="D151" s="165">
        <v>87</v>
      </c>
      <c r="E151" s="105"/>
      <c r="F151" s="105"/>
      <c r="G151" s="105"/>
    </row>
    <row r="152" spans="1:7" x14ac:dyDescent="0.3">
      <c r="A152" s="182" t="s">
        <v>406</v>
      </c>
      <c r="B152" s="163" t="s">
        <v>411</v>
      </c>
      <c r="C152" s="164" t="s">
        <v>412</v>
      </c>
      <c r="D152" s="165">
        <v>75</v>
      </c>
      <c r="E152" s="105"/>
      <c r="F152" s="105"/>
      <c r="G152" s="105"/>
    </row>
    <row r="153" spans="1:7" x14ac:dyDescent="0.3">
      <c r="A153" s="182" t="s">
        <v>413</v>
      </c>
      <c r="B153" s="163" t="s">
        <v>414</v>
      </c>
      <c r="C153" s="164" t="s">
        <v>415</v>
      </c>
      <c r="D153" s="165">
        <v>75</v>
      </c>
      <c r="E153" s="105"/>
      <c r="F153" s="105"/>
      <c r="G153" s="105"/>
    </row>
    <row r="154" spans="1:7" x14ac:dyDescent="0.3">
      <c r="A154" s="182" t="s">
        <v>413</v>
      </c>
      <c r="B154" s="163" t="s">
        <v>408</v>
      </c>
      <c r="C154" s="164" t="s">
        <v>869</v>
      </c>
      <c r="D154" s="165">
        <v>81</v>
      </c>
      <c r="E154" s="105"/>
      <c r="F154" s="105"/>
      <c r="G154" s="105"/>
    </row>
    <row r="155" spans="1:7" x14ac:dyDescent="0.3">
      <c r="A155" s="182" t="s">
        <v>416</v>
      </c>
      <c r="B155" s="163" t="s">
        <v>417</v>
      </c>
      <c r="C155" s="164" t="s">
        <v>418</v>
      </c>
      <c r="D155" s="165">
        <v>63</v>
      </c>
      <c r="E155" s="105"/>
      <c r="F155" s="105"/>
      <c r="G155" s="105"/>
    </row>
    <row r="156" spans="1:7" x14ac:dyDescent="0.3">
      <c r="A156" s="182" t="s">
        <v>416</v>
      </c>
      <c r="B156" s="163" t="s">
        <v>419</v>
      </c>
      <c r="C156" s="164" t="s">
        <v>420</v>
      </c>
      <c r="D156" s="165">
        <v>63</v>
      </c>
      <c r="E156" s="105"/>
      <c r="F156" s="105"/>
      <c r="G156" s="105"/>
    </row>
    <row r="157" spans="1:7" x14ac:dyDescent="0.3">
      <c r="A157" s="182" t="s">
        <v>416</v>
      </c>
      <c r="B157" s="163" t="s">
        <v>421</v>
      </c>
      <c r="C157" s="164" t="s">
        <v>422</v>
      </c>
      <c r="D157" s="165">
        <v>63</v>
      </c>
      <c r="E157" s="105"/>
      <c r="F157" s="105"/>
      <c r="G157" s="105"/>
    </row>
    <row r="158" spans="1:7" x14ac:dyDescent="0.3">
      <c r="A158" s="182" t="s">
        <v>423</v>
      </c>
      <c r="B158" s="163" t="s">
        <v>913</v>
      </c>
      <c r="C158" s="164" t="s">
        <v>914</v>
      </c>
      <c r="D158" s="165">
        <v>75</v>
      </c>
      <c r="E158" s="105"/>
      <c r="F158" s="105"/>
      <c r="G158" s="105"/>
    </row>
    <row r="159" spans="1:7" x14ac:dyDescent="0.3">
      <c r="A159" s="182" t="s">
        <v>423</v>
      </c>
      <c r="B159" s="163" t="s">
        <v>424</v>
      </c>
      <c r="C159" s="164" t="s">
        <v>425</v>
      </c>
      <c r="D159" s="165">
        <v>69</v>
      </c>
      <c r="E159" s="105"/>
      <c r="F159" s="105"/>
      <c r="G159" s="105"/>
    </row>
    <row r="160" spans="1:7" x14ac:dyDescent="0.3">
      <c r="A160" s="182" t="s">
        <v>423</v>
      </c>
      <c r="B160" s="163" t="s">
        <v>899</v>
      </c>
      <c r="C160" s="164" t="s">
        <v>900</v>
      </c>
      <c r="D160" s="165">
        <v>75</v>
      </c>
      <c r="E160" s="105"/>
      <c r="F160" s="105"/>
      <c r="G160" s="105"/>
    </row>
    <row r="161" spans="1:7" x14ac:dyDescent="0.3">
      <c r="A161" s="182" t="s">
        <v>423</v>
      </c>
      <c r="B161" s="163" t="s">
        <v>901</v>
      </c>
      <c r="C161" s="164" t="s">
        <v>901</v>
      </c>
      <c r="D161" s="165">
        <v>69</v>
      </c>
      <c r="E161" s="105"/>
      <c r="F161" s="105"/>
      <c r="G161" s="105"/>
    </row>
    <row r="162" spans="1:7" x14ac:dyDescent="0.3">
      <c r="A162" s="182" t="s">
        <v>426</v>
      </c>
      <c r="B162" s="163" t="s">
        <v>427</v>
      </c>
      <c r="C162" s="164" t="s">
        <v>428</v>
      </c>
      <c r="D162" s="165">
        <v>75</v>
      </c>
      <c r="E162" s="105"/>
      <c r="F162" s="105"/>
      <c r="G162" s="105"/>
    </row>
    <row r="163" spans="1:7" x14ac:dyDescent="0.3">
      <c r="A163" s="182" t="s">
        <v>426</v>
      </c>
      <c r="B163" s="163" t="s">
        <v>429</v>
      </c>
      <c r="C163" s="164" t="s">
        <v>430</v>
      </c>
      <c r="D163" s="165">
        <v>69</v>
      </c>
      <c r="E163" s="105"/>
      <c r="F163" s="105"/>
      <c r="G163" s="105"/>
    </row>
    <row r="164" spans="1:7" x14ac:dyDescent="0.3">
      <c r="A164" s="182" t="s">
        <v>426</v>
      </c>
      <c r="B164" s="163" t="s">
        <v>431</v>
      </c>
      <c r="C164" s="164" t="s">
        <v>280</v>
      </c>
      <c r="D164" s="165">
        <v>75</v>
      </c>
      <c r="E164" s="105"/>
      <c r="F164" s="105"/>
      <c r="G164" s="105"/>
    </row>
    <row r="165" spans="1:7" x14ac:dyDescent="0.3">
      <c r="A165" s="182" t="s">
        <v>426</v>
      </c>
      <c r="B165" s="163" t="s">
        <v>286</v>
      </c>
      <c r="C165" s="164" t="s">
        <v>432</v>
      </c>
      <c r="D165" s="165">
        <v>75</v>
      </c>
      <c r="E165" s="105"/>
      <c r="F165" s="105"/>
      <c r="G165" s="105"/>
    </row>
    <row r="166" spans="1:7" x14ac:dyDescent="0.3">
      <c r="A166" s="182" t="s">
        <v>426</v>
      </c>
      <c r="B166" s="163" t="s">
        <v>433</v>
      </c>
      <c r="C166" s="164" t="s">
        <v>433</v>
      </c>
      <c r="D166" s="165">
        <v>69</v>
      </c>
      <c r="E166" s="105"/>
      <c r="F166" s="105"/>
      <c r="G166" s="105"/>
    </row>
    <row r="167" spans="1:7" x14ac:dyDescent="0.3">
      <c r="A167" s="182" t="s">
        <v>426</v>
      </c>
      <c r="B167" s="163" t="s">
        <v>434</v>
      </c>
      <c r="C167" s="164" t="s">
        <v>435</v>
      </c>
      <c r="D167" s="165">
        <v>63</v>
      </c>
      <c r="E167" s="105"/>
      <c r="F167" s="105"/>
      <c r="G167" s="105"/>
    </row>
    <row r="168" spans="1:7" x14ac:dyDescent="0.3">
      <c r="A168" s="182" t="s">
        <v>426</v>
      </c>
      <c r="B168" s="163" t="s">
        <v>436</v>
      </c>
      <c r="C168" s="164" t="s">
        <v>437</v>
      </c>
      <c r="D168" s="165">
        <v>69</v>
      </c>
      <c r="E168" s="105"/>
      <c r="F168" s="105"/>
      <c r="G168" s="105"/>
    </row>
    <row r="169" spans="1:7" x14ac:dyDescent="0.3">
      <c r="A169" s="182" t="s">
        <v>426</v>
      </c>
      <c r="B169" s="163" t="s">
        <v>790</v>
      </c>
      <c r="C169" s="164" t="s">
        <v>438</v>
      </c>
      <c r="D169" s="165">
        <v>69</v>
      </c>
      <c r="E169" s="105"/>
      <c r="F169" s="105"/>
      <c r="G169" s="105"/>
    </row>
    <row r="170" spans="1:7" x14ac:dyDescent="0.3">
      <c r="A170" s="182" t="s">
        <v>426</v>
      </c>
      <c r="B170" s="163" t="s">
        <v>439</v>
      </c>
      <c r="C170" s="164" t="s">
        <v>440</v>
      </c>
      <c r="D170" s="165">
        <v>69</v>
      </c>
      <c r="E170" s="105"/>
      <c r="F170" s="105"/>
      <c r="G170" s="105"/>
    </row>
    <row r="171" spans="1:7" x14ac:dyDescent="0.3">
      <c r="A171" s="182" t="s">
        <v>426</v>
      </c>
      <c r="B171" s="163" t="s">
        <v>255</v>
      </c>
      <c r="C171" s="164" t="s">
        <v>870</v>
      </c>
      <c r="D171" s="165">
        <v>69</v>
      </c>
      <c r="E171" s="105"/>
      <c r="F171" s="105"/>
      <c r="G171" s="105"/>
    </row>
    <row r="172" spans="1:7" x14ac:dyDescent="0.3">
      <c r="A172" s="182" t="s">
        <v>442</v>
      </c>
      <c r="B172" s="163" t="s">
        <v>443</v>
      </c>
      <c r="C172" s="164" t="s">
        <v>225</v>
      </c>
      <c r="D172" s="165">
        <v>75</v>
      </c>
      <c r="E172" s="105"/>
      <c r="F172" s="105"/>
      <c r="G172" s="105"/>
    </row>
    <row r="173" spans="1:7" x14ac:dyDescent="0.3">
      <c r="A173" s="182" t="s">
        <v>444</v>
      </c>
      <c r="B173" s="163" t="s">
        <v>445</v>
      </c>
      <c r="C173" s="164" t="s">
        <v>446</v>
      </c>
      <c r="D173" s="165">
        <v>69</v>
      </c>
      <c r="E173" s="105"/>
      <c r="F173" s="105"/>
      <c r="G173" s="105"/>
    </row>
    <row r="174" spans="1:7" x14ac:dyDescent="0.3">
      <c r="A174" s="182" t="s">
        <v>444</v>
      </c>
      <c r="B174" s="163" t="s">
        <v>447</v>
      </c>
      <c r="C174" s="164" t="s">
        <v>448</v>
      </c>
      <c r="D174" s="165">
        <v>75</v>
      </c>
      <c r="E174" s="105"/>
      <c r="F174" s="105"/>
      <c r="G174" s="105"/>
    </row>
    <row r="175" spans="1:7" x14ac:dyDescent="0.3">
      <c r="A175" s="182" t="s">
        <v>444</v>
      </c>
      <c r="B175" s="163" t="s">
        <v>433</v>
      </c>
      <c r="C175" s="164" t="s">
        <v>871</v>
      </c>
      <c r="D175" s="165">
        <v>69</v>
      </c>
      <c r="E175" s="105"/>
      <c r="F175" s="105"/>
      <c r="G175" s="105"/>
    </row>
    <row r="176" spans="1:7" x14ac:dyDescent="0.3">
      <c r="A176" s="182" t="s">
        <v>444</v>
      </c>
      <c r="B176" s="163" t="s">
        <v>449</v>
      </c>
      <c r="C176" s="164" t="s">
        <v>450</v>
      </c>
      <c r="D176" s="165">
        <v>69</v>
      </c>
      <c r="E176" s="105"/>
      <c r="F176" s="105"/>
      <c r="G176" s="105"/>
    </row>
    <row r="177" spans="1:7" x14ac:dyDescent="0.3">
      <c r="A177" s="182" t="s">
        <v>444</v>
      </c>
      <c r="B177" s="163" t="s">
        <v>451</v>
      </c>
      <c r="C177" s="164" t="s">
        <v>872</v>
      </c>
      <c r="D177" s="165">
        <v>69</v>
      </c>
      <c r="E177" s="105"/>
      <c r="F177" s="105"/>
      <c r="G177" s="105"/>
    </row>
    <row r="178" spans="1:7" x14ac:dyDescent="0.3">
      <c r="A178" s="182" t="s">
        <v>444</v>
      </c>
      <c r="B178" s="163" t="s">
        <v>452</v>
      </c>
      <c r="C178" s="164" t="s">
        <v>453</v>
      </c>
      <c r="D178" s="165">
        <v>69</v>
      </c>
      <c r="E178" s="105"/>
      <c r="F178" s="105"/>
      <c r="G178" s="105"/>
    </row>
    <row r="179" spans="1:7" x14ac:dyDescent="0.3">
      <c r="A179" s="182" t="s">
        <v>444</v>
      </c>
      <c r="B179" s="163" t="s">
        <v>454</v>
      </c>
      <c r="C179" s="164" t="s">
        <v>455</v>
      </c>
      <c r="D179" s="165">
        <v>69</v>
      </c>
      <c r="E179" s="105"/>
      <c r="F179" s="105"/>
      <c r="G179" s="105"/>
    </row>
    <row r="180" spans="1:7" x14ac:dyDescent="0.3">
      <c r="A180" s="182" t="s">
        <v>456</v>
      </c>
      <c r="B180" s="163" t="s">
        <v>457</v>
      </c>
      <c r="C180" s="164" t="s">
        <v>458</v>
      </c>
      <c r="D180" s="165">
        <v>75</v>
      </c>
      <c r="E180" s="105"/>
      <c r="F180" s="105"/>
      <c r="G180" s="105"/>
    </row>
    <row r="181" spans="1:7" x14ac:dyDescent="0.3">
      <c r="A181" s="182" t="s">
        <v>456</v>
      </c>
      <c r="B181" s="163" t="s">
        <v>459</v>
      </c>
      <c r="C181" s="164" t="s">
        <v>460</v>
      </c>
      <c r="D181" s="165">
        <v>81</v>
      </c>
      <c r="E181" s="105"/>
      <c r="F181" s="105"/>
      <c r="G181" s="105"/>
    </row>
    <row r="182" spans="1:7" x14ac:dyDescent="0.3">
      <c r="A182" s="182" t="s">
        <v>456</v>
      </c>
      <c r="B182" s="163" t="s">
        <v>461</v>
      </c>
      <c r="C182" s="164" t="s">
        <v>462</v>
      </c>
      <c r="D182" s="165">
        <v>75</v>
      </c>
      <c r="E182" s="105"/>
      <c r="F182" s="105"/>
      <c r="G182" s="105"/>
    </row>
    <row r="183" spans="1:7" x14ac:dyDescent="0.3">
      <c r="A183" s="182" t="s">
        <v>456</v>
      </c>
      <c r="B183" s="163" t="s">
        <v>463</v>
      </c>
      <c r="C183" s="164" t="s">
        <v>464</v>
      </c>
      <c r="D183" s="165">
        <v>75</v>
      </c>
      <c r="E183" s="105"/>
      <c r="F183" s="105"/>
      <c r="G183" s="105"/>
    </row>
    <row r="184" spans="1:7" x14ac:dyDescent="0.3">
      <c r="A184" s="182" t="s">
        <v>456</v>
      </c>
      <c r="B184" s="163" t="s">
        <v>465</v>
      </c>
      <c r="C184" s="164" t="s">
        <v>466</v>
      </c>
      <c r="D184" s="165">
        <v>81</v>
      </c>
      <c r="E184" s="105"/>
      <c r="F184" s="105"/>
      <c r="G184" s="105"/>
    </row>
    <row r="185" spans="1:7" x14ac:dyDescent="0.3">
      <c r="A185" s="182" t="s">
        <v>456</v>
      </c>
      <c r="B185" s="163" t="s">
        <v>467</v>
      </c>
      <c r="C185" s="164" t="s">
        <v>468</v>
      </c>
      <c r="D185" s="165">
        <v>75</v>
      </c>
      <c r="E185" s="105"/>
      <c r="F185" s="105"/>
      <c r="G185" s="105"/>
    </row>
    <row r="186" spans="1:7" x14ac:dyDescent="0.3">
      <c r="A186" s="182" t="s">
        <v>456</v>
      </c>
      <c r="B186" s="163" t="s">
        <v>469</v>
      </c>
      <c r="C186" s="164" t="s">
        <v>470</v>
      </c>
      <c r="D186" s="165">
        <v>81</v>
      </c>
      <c r="E186" s="105"/>
      <c r="F186" s="105"/>
      <c r="G186" s="105"/>
    </row>
    <row r="187" spans="1:7" x14ac:dyDescent="0.3">
      <c r="A187" s="182" t="s">
        <v>456</v>
      </c>
      <c r="B187" s="163" t="s">
        <v>471</v>
      </c>
      <c r="C187" s="164" t="s">
        <v>471</v>
      </c>
      <c r="D187" s="165">
        <v>75</v>
      </c>
      <c r="E187" s="105"/>
      <c r="F187" s="105"/>
      <c r="G187" s="105"/>
    </row>
    <row r="188" spans="1:7" x14ac:dyDescent="0.3">
      <c r="A188" s="182" t="s">
        <v>456</v>
      </c>
      <c r="B188" s="163" t="s">
        <v>472</v>
      </c>
      <c r="C188" s="164" t="s">
        <v>473</v>
      </c>
      <c r="D188" s="165">
        <v>75</v>
      </c>
      <c r="E188" s="105"/>
      <c r="F188" s="105"/>
      <c r="G188" s="105"/>
    </row>
    <row r="189" spans="1:7" x14ac:dyDescent="0.3">
      <c r="A189" s="182" t="s">
        <v>456</v>
      </c>
      <c r="B189" s="163" t="s">
        <v>474</v>
      </c>
      <c r="C189" s="164" t="s">
        <v>475</v>
      </c>
      <c r="D189" s="165">
        <v>69</v>
      </c>
      <c r="E189" s="105"/>
      <c r="F189" s="105"/>
      <c r="G189" s="105"/>
    </row>
    <row r="190" spans="1:7" x14ac:dyDescent="0.3">
      <c r="A190" s="182" t="s">
        <v>476</v>
      </c>
      <c r="B190" s="163" t="s">
        <v>909</v>
      </c>
      <c r="C190" s="164" t="s">
        <v>910</v>
      </c>
      <c r="D190" s="165">
        <v>75</v>
      </c>
      <c r="E190" s="105"/>
      <c r="F190" s="105"/>
      <c r="G190" s="105"/>
    </row>
    <row r="191" spans="1:7" x14ac:dyDescent="0.3">
      <c r="A191" s="182" t="s">
        <v>476</v>
      </c>
      <c r="B191" s="163" t="s">
        <v>915</v>
      </c>
      <c r="C191" s="164" t="s">
        <v>916</v>
      </c>
      <c r="D191" s="165">
        <v>69</v>
      </c>
      <c r="E191" s="105"/>
      <c r="F191" s="105"/>
      <c r="G191" s="105"/>
    </row>
    <row r="192" spans="1:7" x14ac:dyDescent="0.3">
      <c r="A192" s="182" t="s">
        <v>476</v>
      </c>
      <c r="B192" s="163" t="s">
        <v>477</v>
      </c>
      <c r="C192" s="164" t="s">
        <v>477</v>
      </c>
      <c r="D192" s="165">
        <v>75</v>
      </c>
      <c r="E192" s="105"/>
      <c r="F192" s="105"/>
      <c r="G192" s="105"/>
    </row>
    <row r="193" spans="1:7" x14ac:dyDescent="0.3">
      <c r="A193" s="182" t="s">
        <v>476</v>
      </c>
      <c r="B193" s="163" t="s">
        <v>478</v>
      </c>
      <c r="C193" s="164" t="s">
        <v>478</v>
      </c>
      <c r="D193" s="165">
        <v>69</v>
      </c>
      <c r="E193" s="105"/>
      <c r="F193" s="105"/>
      <c r="G193" s="105"/>
    </row>
    <row r="194" spans="1:7" x14ac:dyDescent="0.3">
      <c r="A194" s="182" t="s">
        <v>479</v>
      </c>
      <c r="B194" s="163" t="s">
        <v>480</v>
      </c>
      <c r="C194" s="164" t="s">
        <v>481</v>
      </c>
      <c r="D194" s="165">
        <v>75</v>
      </c>
      <c r="E194" s="105"/>
      <c r="F194" s="105"/>
      <c r="G194" s="105"/>
    </row>
    <row r="195" spans="1:7" x14ac:dyDescent="0.3">
      <c r="A195" s="182" t="s">
        <v>479</v>
      </c>
      <c r="B195" s="163" t="s">
        <v>482</v>
      </c>
      <c r="C195" s="164" t="s">
        <v>483</v>
      </c>
      <c r="D195" s="165">
        <v>81</v>
      </c>
      <c r="E195" s="105"/>
      <c r="F195" s="105"/>
      <c r="G195" s="105"/>
    </row>
    <row r="196" spans="1:7" x14ac:dyDescent="0.3">
      <c r="A196" s="182" t="s">
        <v>484</v>
      </c>
      <c r="B196" s="163" t="s">
        <v>485</v>
      </c>
      <c r="C196" s="164" t="s">
        <v>485</v>
      </c>
      <c r="D196" s="165">
        <v>81</v>
      </c>
      <c r="E196" s="105"/>
      <c r="F196" s="105"/>
      <c r="G196" s="105"/>
    </row>
    <row r="197" spans="1:7" x14ac:dyDescent="0.3">
      <c r="A197" s="182" t="s">
        <v>484</v>
      </c>
      <c r="B197" s="163" t="s">
        <v>873</v>
      </c>
      <c r="C197" s="164" t="s">
        <v>874</v>
      </c>
      <c r="D197" s="165">
        <v>69</v>
      </c>
      <c r="E197" s="105"/>
      <c r="F197" s="105"/>
      <c r="G197" s="105"/>
    </row>
    <row r="198" spans="1:7" x14ac:dyDescent="0.3">
      <c r="A198" s="182" t="s">
        <v>484</v>
      </c>
      <c r="B198" s="163" t="s">
        <v>486</v>
      </c>
      <c r="C198" s="164" t="s">
        <v>487</v>
      </c>
      <c r="D198" s="165">
        <v>75</v>
      </c>
      <c r="E198" s="105"/>
      <c r="F198" s="105"/>
      <c r="G198" s="105"/>
    </row>
    <row r="199" spans="1:7" x14ac:dyDescent="0.3">
      <c r="A199" s="182" t="s">
        <v>484</v>
      </c>
      <c r="B199" s="163" t="s">
        <v>488</v>
      </c>
      <c r="C199" s="164" t="s">
        <v>489</v>
      </c>
      <c r="D199" s="165">
        <v>81</v>
      </c>
      <c r="E199" s="105"/>
      <c r="F199" s="105"/>
      <c r="G199" s="105"/>
    </row>
    <row r="200" spans="1:7" x14ac:dyDescent="0.3">
      <c r="A200" s="182" t="s">
        <v>484</v>
      </c>
      <c r="B200" s="163" t="s">
        <v>490</v>
      </c>
      <c r="C200" s="164" t="s">
        <v>491</v>
      </c>
      <c r="D200" s="165">
        <v>81</v>
      </c>
      <c r="E200" s="105"/>
      <c r="F200" s="105"/>
      <c r="G200" s="105"/>
    </row>
    <row r="201" spans="1:7" x14ac:dyDescent="0.3">
      <c r="A201" s="182" t="s">
        <v>484</v>
      </c>
      <c r="B201" s="163" t="s">
        <v>875</v>
      </c>
      <c r="C201" s="164" t="s">
        <v>876</v>
      </c>
      <c r="D201" s="165">
        <v>75</v>
      </c>
      <c r="E201" s="105"/>
      <c r="F201" s="105"/>
      <c r="G201" s="105"/>
    </row>
    <row r="202" spans="1:7" x14ac:dyDescent="0.3">
      <c r="A202" s="182" t="s">
        <v>484</v>
      </c>
      <c r="B202" s="163" t="s">
        <v>492</v>
      </c>
      <c r="C202" s="164" t="s">
        <v>493</v>
      </c>
      <c r="D202" s="165">
        <v>81</v>
      </c>
      <c r="E202" s="105"/>
      <c r="F202" s="105"/>
      <c r="G202" s="105"/>
    </row>
    <row r="203" spans="1:7" x14ac:dyDescent="0.3">
      <c r="A203" s="182" t="s">
        <v>484</v>
      </c>
      <c r="B203" s="163" t="s">
        <v>494</v>
      </c>
      <c r="C203" s="164" t="s">
        <v>347</v>
      </c>
      <c r="D203" s="165">
        <v>81</v>
      </c>
      <c r="E203" s="105"/>
      <c r="F203" s="105"/>
      <c r="G203" s="105"/>
    </row>
    <row r="204" spans="1:7" ht="27.6" x14ac:dyDescent="0.3">
      <c r="A204" s="182" t="s">
        <v>484</v>
      </c>
      <c r="B204" s="163" t="s">
        <v>495</v>
      </c>
      <c r="C204" s="164" t="s">
        <v>496</v>
      </c>
      <c r="D204" s="165">
        <v>87</v>
      </c>
      <c r="E204" s="105"/>
      <c r="F204" s="105"/>
      <c r="G204" s="105"/>
    </row>
    <row r="205" spans="1:7" x14ac:dyDescent="0.3">
      <c r="A205" s="182" t="s">
        <v>484</v>
      </c>
      <c r="B205" s="163" t="s">
        <v>497</v>
      </c>
      <c r="C205" s="164" t="s">
        <v>498</v>
      </c>
      <c r="D205" s="165">
        <v>75</v>
      </c>
      <c r="E205" s="105"/>
      <c r="F205" s="105"/>
      <c r="G205" s="105"/>
    </row>
    <row r="206" spans="1:7" x14ac:dyDescent="0.3">
      <c r="A206" s="182" t="s">
        <v>484</v>
      </c>
      <c r="B206" s="163" t="s">
        <v>499</v>
      </c>
      <c r="C206" s="164" t="s">
        <v>500</v>
      </c>
      <c r="D206" s="165">
        <v>75</v>
      </c>
      <c r="E206" s="105"/>
      <c r="F206" s="105"/>
      <c r="G206" s="105"/>
    </row>
    <row r="207" spans="1:7" x14ac:dyDescent="0.3">
      <c r="A207" s="182" t="s">
        <v>484</v>
      </c>
      <c r="B207" s="163" t="s">
        <v>501</v>
      </c>
      <c r="C207" s="164" t="s">
        <v>502</v>
      </c>
      <c r="D207" s="165">
        <v>75</v>
      </c>
      <c r="E207" s="105"/>
      <c r="F207" s="105"/>
      <c r="G207" s="105"/>
    </row>
    <row r="208" spans="1:7" x14ac:dyDescent="0.3">
      <c r="A208" s="182" t="s">
        <v>484</v>
      </c>
      <c r="B208" s="163" t="s">
        <v>503</v>
      </c>
      <c r="C208" s="164" t="s">
        <v>504</v>
      </c>
      <c r="D208" s="165">
        <v>81</v>
      </c>
      <c r="E208" s="105"/>
      <c r="F208" s="105"/>
      <c r="G208" s="105"/>
    </row>
    <row r="209" spans="1:7" x14ac:dyDescent="0.3">
      <c r="A209" s="182" t="s">
        <v>484</v>
      </c>
      <c r="B209" s="163" t="s">
        <v>411</v>
      </c>
      <c r="C209" s="164" t="s">
        <v>274</v>
      </c>
      <c r="D209" s="165">
        <v>75</v>
      </c>
      <c r="E209" s="105"/>
      <c r="F209" s="105"/>
      <c r="G209" s="105"/>
    </row>
    <row r="210" spans="1:7" x14ac:dyDescent="0.3">
      <c r="A210" s="182" t="s">
        <v>484</v>
      </c>
      <c r="B210" s="163" t="s">
        <v>505</v>
      </c>
      <c r="C210" s="164" t="s">
        <v>506</v>
      </c>
      <c r="D210" s="165">
        <v>75</v>
      </c>
      <c r="E210" s="105"/>
      <c r="F210" s="105"/>
      <c r="G210" s="105"/>
    </row>
    <row r="211" spans="1:7" x14ac:dyDescent="0.3">
      <c r="A211" s="182" t="s">
        <v>484</v>
      </c>
      <c r="B211" s="163" t="s">
        <v>507</v>
      </c>
      <c r="C211" s="164" t="s">
        <v>508</v>
      </c>
      <c r="D211" s="165">
        <v>75</v>
      </c>
      <c r="E211" s="105"/>
      <c r="F211" s="105"/>
      <c r="G211" s="105"/>
    </row>
    <row r="212" spans="1:7" x14ac:dyDescent="0.3">
      <c r="A212" s="182" t="s">
        <v>484</v>
      </c>
      <c r="B212" s="163" t="s">
        <v>509</v>
      </c>
      <c r="C212" s="164" t="s">
        <v>510</v>
      </c>
      <c r="D212" s="165">
        <v>87</v>
      </c>
      <c r="E212" s="105"/>
      <c r="F212" s="105"/>
      <c r="G212" s="105"/>
    </row>
    <row r="213" spans="1:7" x14ac:dyDescent="0.3">
      <c r="A213" s="182" t="s">
        <v>484</v>
      </c>
      <c r="B213" s="163" t="s">
        <v>511</v>
      </c>
      <c r="C213" s="164" t="s">
        <v>512</v>
      </c>
      <c r="D213" s="165">
        <v>75</v>
      </c>
      <c r="E213" s="105"/>
      <c r="F213" s="105"/>
      <c r="G213" s="105"/>
    </row>
    <row r="214" spans="1:7" x14ac:dyDescent="0.3">
      <c r="A214" s="182" t="s">
        <v>484</v>
      </c>
      <c r="B214" s="163" t="s">
        <v>513</v>
      </c>
      <c r="C214" s="164" t="s">
        <v>280</v>
      </c>
      <c r="D214" s="165">
        <v>75</v>
      </c>
      <c r="E214" s="105"/>
      <c r="F214" s="105"/>
      <c r="G214" s="105"/>
    </row>
    <row r="215" spans="1:7" x14ac:dyDescent="0.3">
      <c r="A215" s="182" t="s">
        <v>514</v>
      </c>
      <c r="B215" s="163" t="s">
        <v>515</v>
      </c>
      <c r="C215" s="164" t="s">
        <v>516</v>
      </c>
      <c r="D215" s="165">
        <v>81</v>
      </c>
      <c r="E215" s="105"/>
      <c r="F215" s="105"/>
      <c r="G215" s="105"/>
    </row>
    <row r="216" spans="1:7" x14ac:dyDescent="0.3">
      <c r="A216" s="182" t="s">
        <v>514</v>
      </c>
      <c r="B216" s="163" t="s">
        <v>517</v>
      </c>
      <c r="C216" s="164" t="s">
        <v>518</v>
      </c>
      <c r="D216" s="165">
        <v>75</v>
      </c>
      <c r="E216" s="105"/>
      <c r="F216" s="105"/>
      <c r="G216" s="105"/>
    </row>
    <row r="217" spans="1:7" x14ac:dyDescent="0.3">
      <c r="A217" s="182" t="s">
        <v>514</v>
      </c>
      <c r="B217" s="163" t="s">
        <v>519</v>
      </c>
      <c r="C217" s="164" t="s">
        <v>520</v>
      </c>
      <c r="D217" s="165">
        <v>75</v>
      </c>
      <c r="E217" s="105"/>
      <c r="F217" s="105"/>
      <c r="G217" s="105"/>
    </row>
    <row r="218" spans="1:7" x14ac:dyDescent="0.3">
      <c r="A218" s="182" t="s">
        <v>514</v>
      </c>
      <c r="B218" s="163" t="s">
        <v>521</v>
      </c>
      <c r="C218" s="164" t="s">
        <v>877</v>
      </c>
      <c r="D218" s="165">
        <v>69</v>
      </c>
      <c r="E218" s="105"/>
      <c r="F218" s="105"/>
      <c r="G218" s="105"/>
    </row>
    <row r="219" spans="1:7" x14ac:dyDescent="0.3">
      <c r="A219" s="182" t="s">
        <v>514</v>
      </c>
      <c r="B219" s="163" t="s">
        <v>522</v>
      </c>
      <c r="C219" s="164" t="s">
        <v>523</v>
      </c>
      <c r="D219" s="165">
        <v>69</v>
      </c>
      <c r="E219" s="105"/>
      <c r="F219" s="105"/>
      <c r="G219" s="105"/>
    </row>
    <row r="220" spans="1:7" x14ac:dyDescent="0.3">
      <c r="A220" s="182" t="s">
        <v>514</v>
      </c>
      <c r="B220" s="163" t="s">
        <v>878</v>
      </c>
      <c r="C220" s="164" t="s">
        <v>487</v>
      </c>
      <c r="D220" s="165">
        <v>63</v>
      </c>
      <c r="E220" s="105"/>
      <c r="F220" s="105"/>
      <c r="G220" s="105"/>
    </row>
    <row r="221" spans="1:7" x14ac:dyDescent="0.3">
      <c r="A221" s="182" t="s">
        <v>524</v>
      </c>
      <c r="B221" s="163" t="s">
        <v>525</v>
      </c>
      <c r="C221" s="164" t="s">
        <v>526</v>
      </c>
      <c r="D221" s="165">
        <v>75</v>
      </c>
      <c r="E221" s="105"/>
      <c r="F221" s="105"/>
      <c r="G221" s="105"/>
    </row>
    <row r="222" spans="1:7" x14ac:dyDescent="0.3">
      <c r="A222" s="182" t="s">
        <v>527</v>
      </c>
      <c r="B222" s="163" t="s">
        <v>528</v>
      </c>
      <c r="C222" s="164" t="s">
        <v>529</v>
      </c>
      <c r="D222" s="165">
        <v>75</v>
      </c>
      <c r="E222" s="105"/>
      <c r="F222" s="105"/>
      <c r="G222" s="105"/>
    </row>
    <row r="223" spans="1:7" x14ac:dyDescent="0.3">
      <c r="A223" s="182" t="s">
        <v>527</v>
      </c>
      <c r="B223" s="163" t="s">
        <v>530</v>
      </c>
      <c r="C223" s="164" t="s">
        <v>531</v>
      </c>
      <c r="D223" s="165">
        <v>81</v>
      </c>
      <c r="E223" s="105"/>
      <c r="F223" s="105"/>
      <c r="G223" s="105"/>
    </row>
    <row r="224" spans="1:7" x14ac:dyDescent="0.3">
      <c r="A224" s="182" t="s">
        <v>527</v>
      </c>
      <c r="B224" s="163" t="s">
        <v>532</v>
      </c>
      <c r="C224" s="164" t="s">
        <v>532</v>
      </c>
      <c r="D224" s="165">
        <v>75</v>
      </c>
      <c r="E224" s="105"/>
      <c r="F224" s="105"/>
      <c r="G224" s="105"/>
    </row>
    <row r="225" spans="1:7" x14ac:dyDescent="0.3">
      <c r="A225" s="182" t="s">
        <v>527</v>
      </c>
      <c r="B225" s="163" t="s">
        <v>533</v>
      </c>
      <c r="C225" s="164" t="s">
        <v>534</v>
      </c>
      <c r="D225" s="165">
        <v>75</v>
      </c>
      <c r="E225" s="105"/>
      <c r="F225" s="105"/>
      <c r="G225" s="105"/>
    </row>
    <row r="226" spans="1:7" x14ac:dyDescent="0.3">
      <c r="A226" s="182" t="s">
        <v>527</v>
      </c>
      <c r="B226" s="163" t="s">
        <v>535</v>
      </c>
      <c r="C226" s="164" t="s">
        <v>536</v>
      </c>
      <c r="D226" s="165">
        <v>87</v>
      </c>
      <c r="E226" s="105"/>
      <c r="F226" s="105"/>
      <c r="G226" s="105"/>
    </row>
    <row r="227" spans="1:7" x14ac:dyDescent="0.3">
      <c r="A227" s="182" t="s">
        <v>527</v>
      </c>
      <c r="B227" s="163" t="s">
        <v>386</v>
      </c>
      <c r="C227" s="164" t="s">
        <v>879</v>
      </c>
      <c r="D227" s="165">
        <v>81</v>
      </c>
      <c r="E227" s="105"/>
      <c r="F227" s="105"/>
      <c r="G227" s="105"/>
    </row>
    <row r="228" spans="1:7" x14ac:dyDescent="0.3">
      <c r="A228" s="182" t="s">
        <v>527</v>
      </c>
      <c r="B228" s="163" t="s">
        <v>537</v>
      </c>
      <c r="C228" s="164" t="s">
        <v>538</v>
      </c>
      <c r="D228" s="165">
        <v>81</v>
      </c>
      <c r="E228" s="105"/>
      <c r="F228" s="105"/>
      <c r="G228" s="105"/>
    </row>
    <row r="229" spans="1:7" x14ac:dyDescent="0.3">
      <c r="A229" s="182" t="s">
        <v>539</v>
      </c>
      <c r="B229" s="163" t="s">
        <v>540</v>
      </c>
      <c r="C229" s="164" t="s">
        <v>541</v>
      </c>
      <c r="D229" s="165">
        <v>69</v>
      </c>
      <c r="E229" s="105"/>
      <c r="F229" s="105"/>
      <c r="G229" s="105"/>
    </row>
    <row r="230" spans="1:7" x14ac:dyDescent="0.3">
      <c r="A230" s="182" t="s">
        <v>539</v>
      </c>
      <c r="B230" s="163" t="s">
        <v>542</v>
      </c>
      <c r="C230" s="164" t="s">
        <v>542</v>
      </c>
      <c r="D230" s="165">
        <v>75</v>
      </c>
      <c r="E230" s="105"/>
      <c r="F230" s="105"/>
      <c r="G230" s="105"/>
    </row>
    <row r="231" spans="1:7" x14ac:dyDescent="0.3">
      <c r="A231" s="182" t="s">
        <v>539</v>
      </c>
      <c r="B231" s="163" t="s">
        <v>543</v>
      </c>
      <c r="C231" s="164" t="s">
        <v>544</v>
      </c>
      <c r="D231" s="165">
        <v>75</v>
      </c>
      <c r="E231" s="105"/>
      <c r="F231" s="105"/>
      <c r="G231" s="105"/>
    </row>
    <row r="232" spans="1:7" x14ac:dyDescent="0.3">
      <c r="A232" s="182" t="s">
        <v>539</v>
      </c>
      <c r="B232" s="163" t="s">
        <v>545</v>
      </c>
      <c r="C232" s="164" t="s">
        <v>546</v>
      </c>
      <c r="D232" s="165">
        <v>63</v>
      </c>
      <c r="E232" s="105"/>
      <c r="F232" s="105"/>
      <c r="G232" s="105"/>
    </row>
    <row r="233" spans="1:7" x14ac:dyDescent="0.3">
      <c r="A233" s="182" t="s">
        <v>539</v>
      </c>
      <c r="B233" s="163" t="s">
        <v>547</v>
      </c>
      <c r="C233" s="164" t="s">
        <v>548</v>
      </c>
      <c r="D233" s="165">
        <v>69</v>
      </c>
      <c r="E233" s="105"/>
      <c r="F233" s="105"/>
      <c r="G233" s="105"/>
    </row>
    <row r="234" spans="1:7" x14ac:dyDescent="0.3">
      <c r="A234" s="182" t="s">
        <v>539</v>
      </c>
      <c r="B234" s="163" t="s">
        <v>549</v>
      </c>
      <c r="C234" s="164" t="s">
        <v>549</v>
      </c>
      <c r="D234" s="165">
        <v>75</v>
      </c>
      <c r="E234" s="105"/>
      <c r="F234" s="105"/>
      <c r="G234" s="105"/>
    </row>
    <row r="235" spans="1:7" x14ac:dyDescent="0.3">
      <c r="A235" s="182" t="s">
        <v>539</v>
      </c>
      <c r="B235" s="163" t="s">
        <v>550</v>
      </c>
      <c r="C235" s="164" t="s">
        <v>550</v>
      </c>
      <c r="D235" s="165">
        <v>69</v>
      </c>
      <c r="E235" s="105"/>
      <c r="F235" s="105"/>
      <c r="G235" s="105"/>
    </row>
    <row r="236" spans="1:7" x14ac:dyDescent="0.3">
      <c r="A236" s="182" t="s">
        <v>539</v>
      </c>
      <c r="B236" s="163" t="s">
        <v>551</v>
      </c>
      <c r="C236" s="164" t="s">
        <v>552</v>
      </c>
      <c r="D236" s="165">
        <v>75</v>
      </c>
      <c r="E236" s="105"/>
      <c r="F236" s="105"/>
      <c r="G236" s="105"/>
    </row>
    <row r="237" spans="1:7" x14ac:dyDescent="0.3">
      <c r="A237" s="182" t="s">
        <v>539</v>
      </c>
      <c r="B237" s="163" t="s">
        <v>553</v>
      </c>
      <c r="C237" s="164" t="s">
        <v>553</v>
      </c>
      <c r="D237" s="165">
        <v>75</v>
      </c>
      <c r="E237" s="105"/>
      <c r="F237" s="105"/>
      <c r="G237" s="105"/>
    </row>
    <row r="238" spans="1:7" x14ac:dyDescent="0.3">
      <c r="A238" s="182" t="s">
        <v>539</v>
      </c>
      <c r="B238" s="163" t="s">
        <v>554</v>
      </c>
      <c r="C238" s="164" t="s">
        <v>554</v>
      </c>
      <c r="D238" s="165">
        <v>87</v>
      </c>
      <c r="E238" s="105"/>
      <c r="F238" s="105"/>
      <c r="G238" s="105"/>
    </row>
    <row r="239" spans="1:7" x14ac:dyDescent="0.3">
      <c r="A239" s="182" t="s">
        <v>539</v>
      </c>
      <c r="B239" s="163" t="s">
        <v>555</v>
      </c>
      <c r="C239" s="164" t="s">
        <v>556</v>
      </c>
      <c r="D239" s="165">
        <v>75</v>
      </c>
      <c r="E239" s="105"/>
      <c r="F239" s="105"/>
      <c r="G239" s="105"/>
    </row>
    <row r="240" spans="1:7" x14ac:dyDescent="0.3">
      <c r="A240" s="182" t="s">
        <v>539</v>
      </c>
      <c r="B240" s="163" t="s">
        <v>557</v>
      </c>
      <c r="C240" s="164" t="s">
        <v>558</v>
      </c>
      <c r="D240" s="165">
        <v>69</v>
      </c>
      <c r="E240" s="105"/>
      <c r="F240" s="105"/>
      <c r="G240" s="105"/>
    </row>
    <row r="241" spans="1:7" x14ac:dyDescent="0.3">
      <c r="A241" s="182" t="s">
        <v>539</v>
      </c>
      <c r="B241" s="163" t="s">
        <v>559</v>
      </c>
      <c r="C241" s="164" t="s">
        <v>560</v>
      </c>
      <c r="D241" s="165">
        <v>69</v>
      </c>
      <c r="E241" s="105"/>
      <c r="F241" s="105"/>
      <c r="G241" s="105"/>
    </row>
    <row r="242" spans="1:7" x14ac:dyDescent="0.3">
      <c r="A242" s="182" t="s">
        <v>561</v>
      </c>
      <c r="B242" s="163" t="s">
        <v>562</v>
      </c>
      <c r="C242" s="164" t="s">
        <v>563</v>
      </c>
      <c r="D242" s="165">
        <v>75</v>
      </c>
      <c r="E242" s="105"/>
      <c r="F242" s="105"/>
      <c r="G242" s="105"/>
    </row>
    <row r="243" spans="1:7" x14ac:dyDescent="0.3">
      <c r="A243" s="182" t="s">
        <v>561</v>
      </c>
      <c r="B243" s="163" t="s">
        <v>564</v>
      </c>
      <c r="C243" s="164" t="s">
        <v>564</v>
      </c>
      <c r="D243" s="165">
        <v>75</v>
      </c>
      <c r="E243" s="105"/>
      <c r="F243" s="105"/>
      <c r="G243" s="105"/>
    </row>
    <row r="244" spans="1:7" x14ac:dyDescent="0.3">
      <c r="A244" s="182" t="s">
        <v>565</v>
      </c>
      <c r="B244" s="163" t="s">
        <v>566</v>
      </c>
      <c r="C244" s="164" t="s">
        <v>567</v>
      </c>
      <c r="D244" s="165">
        <v>87</v>
      </c>
      <c r="E244" s="105"/>
      <c r="F244" s="105"/>
      <c r="G244" s="105"/>
    </row>
    <row r="245" spans="1:7" x14ac:dyDescent="0.3">
      <c r="A245" s="182" t="s">
        <v>565</v>
      </c>
      <c r="B245" s="163" t="s">
        <v>380</v>
      </c>
      <c r="C245" s="164" t="s">
        <v>880</v>
      </c>
      <c r="D245" s="165">
        <v>69</v>
      </c>
      <c r="E245" s="105"/>
      <c r="F245" s="105"/>
      <c r="G245" s="105"/>
    </row>
    <row r="246" spans="1:7" x14ac:dyDescent="0.3">
      <c r="A246" s="182" t="s">
        <v>565</v>
      </c>
      <c r="B246" s="163" t="s">
        <v>568</v>
      </c>
      <c r="C246" s="164" t="s">
        <v>569</v>
      </c>
      <c r="D246" s="165">
        <v>75</v>
      </c>
      <c r="E246" s="105"/>
      <c r="F246" s="105"/>
      <c r="G246" s="105"/>
    </row>
    <row r="247" spans="1:7" x14ac:dyDescent="0.3">
      <c r="A247" s="182" t="s">
        <v>565</v>
      </c>
      <c r="B247" s="163" t="s">
        <v>570</v>
      </c>
      <c r="C247" s="164" t="s">
        <v>571</v>
      </c>
      <c r="D247" s="165">
        <v>69</v>
      </c>
      <c r="E247" s="105"/>
      <c r="F247" s="105"/>
      <c r="G247" s="105"/>
    </row>
    <row r="248" spans="1:7" x14ac:dyDescent="0.3">
      <c r="A248" s="182" t="s">
        <v>572</v>
      </c>
      <c r="B248" s="163" t="s">
        <v>881</v>
      </c>
      <c r="C248" s="164" t="s">
        <v>882</v>
      </c>
      <c r="D248" s="165">
        <v>75</v>
      </c>
      <c r="E248" s="105"/>
      <c r="F248" s="105"/>
      <c r="G248" s="105"/>
    </row>
    <row r="249" spans="1:7" x14ac:dyDescent="0.3">
      <c r="A249" s="182" t="s">
        <v>572</v>
      </c>
      <c r="B249" s="163" t="s">
        <v>147</v>
      </c>
      <c r="C249" s="164" t="s">
        <v>883</v>
      </c>
      <c r="D249" s="165">
        <v>69</v>
      </c>
      <c r="E249" s="105"/>
      <c r="F249" s="105"/>
      <c r="G249" s="105"/>
    </row>
    <row r="250" spans="1:7" x14ac:dyDescent="0.3">
      <c r="A250" s="182" t="s">
        <v>572</v>
      </c>
      <c r="B250" s="163" t="s">
        <v>573</v>
      </c>
      <c r="C250" s="164" t="s">
        <v>574</v>
      </c>
      <c r="D250" s="165">
        <v>69</v>
      </c>
      <c r="E250" s="105"/>
      <c r="F250" s="105"/>
      <c r="G250" s="105"/>
    </row>
    <row r="251" spans="1:7" x14ac:dyDescent="0.3">
      <c r="A251" s="182" t="s">
        <v>575</v>
      </c>
      <c r="B251" s="163" t="s">
        <v>576</v>
      </c>
      <c r="C251" s="164" t="s">
        <v>577</v>
      </c>
      <c r="D251" s="165">
        <v>81</v>
      </c>
      <c r="E251" s="105"/>
      <c r="F251" s="105"/>
      <c r="G251" s="105"/>
    </row>
    <row r="252" spans="1:7" x14ac:dyDescent="0.3">
      <c r="A252" s="182" t="s">
        <v>575</v>
      </c>
      <c r="B252" s="163" t="s">
        <v>578</v>
      </c>
      <c r="C252" s="164" t="s">
        <v>522</v>
      </c>
      <c r="D252" s="165">
        <v>69</v>
      </c>
      <c r="E252" s="105"/>
      <c r="F252" s="105"/>
      <c r="G252" s="105"/>
    </row>
    <row r="253" spans="1:7" x14ac:dyDescent="0.3">
      <c r="A253" s="182" t="s">
        <v>575</v>
      </c>
      <c r="B253" s="163" t="s">
        <v>579</v>
      </c>
      <c r="C253" s="164" t="s">
        <v>388</v>
      </c>
      <c r="D253" s="165">
        <v>69</v>
      </c>
      <c r="E253" s="105"/>
      <c r="F253" s="105"/>
      <c r="G253" s="105"/>
    </row>
    <row r="254" spans="1:7" x14ac:dyDescent="0.3">
      <c r="A254" s="182" t="s">
        <v>575</v>
      </c>
      <c r="B254" s="163" t="s">
        <v>580</v>
      </c>
      <c r="C254" s="164" t="s">
        <v>581</v>
      </c>
      <c r="D254" s="165">
        <v>69</v>
      </c>
      <c r="E254" s="105"/>
      <c r="F254" s="105"/>
      <c r="G254" s="105"/>
    </row>
    <row r="255" spans="1:7" x14ac:dyDescent="0.3">
      <c r="A255" s="182" t="s">
        <v>575</v>
      </c>
      <c r="B255" s="163" t="s">
        <v>582</v>
      </c>
      <c r="C255" s="164" t="s">
        <v>583</v>
      </c>
      <c r="D255" s="165">
        <v>81</v>
      </c>
      <c r="E255" s="105"/>
      <c r="F255" s="105"/>
      <c r="G255" s="105"/>
    </row>
    <row r="256" spans="1:7" x14ac:dyDescent="0.3">
      <c r="A256" s="182" t="s">
        <v>584</v>
      </c>
      <c r="B256" s="163" t="s">
        <v>585</v>
      </c>
      <c r="C256" s="164" t="s">
        <v>586</v>
      </c>
      <c r="D256" s="165">
        <v>75</v>
      </c>
      <c r="E256" s="105"/>
      <c r="F256" s="105"/>
      <c r="G256" s="105"/>
    </row>
    <row r="257" spans="1:7" x14ac:dyDescent="0.3">
      <c r="A257" s="182" t="s">
        <v>584</v>
      </c>
      <c r="B257" s="163" t="s">
        <v>587</v>
      </c>
      <c r="C257" s="164" t="s">
        <v>588</v>
      </c>
      <c r="D257" s="165">
        <v>75</v>
      </c>
      <c r="E257" s="105"/>
      <c r="F257" s="105"/>
      <c r="G257" s="105"/>
    </row>
    <row r="258" spans="1:7" x14ac:dyDescent="0.3">
      <c r="A258" s="182" t="s">
        <v>584</v>
      </c>
      <c r="B258" s="163" t="s">
        <v>589</v>
      </c>
      <c r="C258" s="164" t="s">
        <v>381</v>
      </c>
      <c r="D258" s="165">
        <v>63</v>
      </c>
      <c r="E258" s="105"/>
      <c r="F258" s="105"/>
      <c r="G258" s="105"/>
    </row>
    <row r="259" spans="1:7" x14ac:dyDescent="0.3">
      <c r="A259" s="182" t="s">
        <v>584</v>
      </c>
      <c r="B259" s="163" t="s">
        <v>311</v>
      </c>
      <c r="C259" s="164" t="s">
        <v>884</v>
      </c>
      <c r="D259" s="165">
        <v>75</v>
      </c>
      <c r="E259" s="105"/>
      <c r="F259" s="105"/>
      <c r="G259" s="105"/>
    </row>
    <row r="260" spans="1:7" x14ac:dyDescent="0.3">
      <c r="A260" s="182" t="s">
        <v>584</v>
      </c>
      <c r="B260" s="163" t="s">
        <v>590</v>
      </c>
      <c r="C260" s="164" t="s">
        <v>590</v>
      </c>
      <c r="D260" s="165">
        <v>69</v>
      </c>
      <c r="E260" s="105"/>
      <c r="F260" s="105"/>
      <c r="G260" s="105"/>
    </row>
    <row r="261" spans="1:7" x14ac:dyDescent="0.3">
      <c r="A261" s="182" t="s">
        <v>584</v>
      </c>
      <c r="B261" s="163" t="s">
        <v>917</v>
      </c>
      <c r="C261" s="164" t="s">
        <v>591</v>
      </c>
      <c r="D261" s="165">
        <v>75</v>
      </c>
      <c r="E261" s="105"/>
      <c r="F261" s="105"/>
      <c r="G261" s="105"/>
    </row>
    <row r="262" spans="1:7" x14ac:dyDescent="0.3">
      <c r="A262" s="182" t="s">
        <v>584</v>
      </c>
      <c r="B262" s="163" t="s">
        <v>885</v>
      </c>
      <c r="C262" s="164" t="s">
        <v>886</v>
      </c>
      <c r="D262" s="165">
        <v>69</v>
      </c>
      <c r="E262" s="105"/>
      <c r="F262" s="105"/>
      <c r="G262" s="105"/>
    </row>
    <row r="263" spans="1:7" x14ac:dyDescent="0.3">
      <c r="A263" s="182" t="s">
        <v>584</v>
      </c>
      <c r="B263" s="163" t="s">
        <v>592</v>
      </c>
      <c r="C263" s="164" t="s">
        <v>593</v>
      </c>
      <c r="D263" s="165">
        <v>69</v>
      </c>
      <c r="E263" s="105"/>
      <c r="F263" s="105"/>
      <c r="G263" s="105"/>
    </row>
    <row r="264" spans="1:7" x14ac:dyDescent="0.3">
      <c r="A264" s="182" t="s">
        <v>584</v>
      </c>
      <c r="B264" s="163" t="s">
        <v>594</v>
      </c>
      <c r="C264" s="164" t="s">
        <v>595</v>
      </c>
      <c r="D264" s="165">
        <v>75</v>
      </c>
      <c r="E264" s="105"/>
      <c r="F264" s="105"/>
      <c r="G264" s="105"/>
    </row>
    <row r="265" spans="1:7" x14ac:dyDescent="0.3">
      <c r="A265" s="182" t="s">
        <v>584</v>
      </c>
      <c r="B265" s="163" t="s">
        <v>596</v>
      </c>
      <c r="C265" s="164" t="s">
        <v>597</v>
      </c>
      <c r="D265" s="165">
        <v>69</v>
      </c>
      <c r="E265" s="105"/>
      <c r="F265" s="105"/>
      <c r="G265" s="105"/>
    </row>
    <row r="266" spans="1:7" x14ac:dyDescent="0.3">
      <c r="A266" s="182" t="s">
        <v>584</v>
      </c>
      <c r="B266" s="163" t="s">
        <v>598</v>
      </c>
      <c r="C266" s="164" t="s">
        <v>599</v>
      </c>
      <c r="D266" s="165">
        <v>69</v>
      </c>
      <c r="E266" s="105"/>
      <c r="F266" s="105"/>
      <c r="G266" s="105"/>
    </row>
    <row r="267" spans="1:7" x14ac:dyDescent="0.3">
      <c r="A267" s="182" t="s">
        <v>600</v>
      </c>
      <c r="B267" s="163" t="s">
        <v>601</v>
      </c>
      <c r="C267" s="164" t="s">
        <v>231</v>
      </c>
      <c r="D267" s="165">
        <v>81</v>
      </c>
      <c r="E267" s="105"/>
      <c r="F267" s="105"/>
      <c r="G267" s="105"/>
    </row>
    <row r="268" spans="1:7" x14ac:dyDescent="0.3">
      <c r="A268" s="182" t="s">
        <v>600</v>
      </c>
      <c r="B268" s="163" t="s">
        <v>602</v>
      </c>
      <c r="C268" s="164" t="s">
        <v>234</v>
      </c>
      <c r="D268" s="165">
        <v>87</v>
      </c>
      <c r="E268" s="105"/>
      <c r="F268" s="105"/>
      <c r="G268" s="105"/>
    </row>
    <row r="269" spans="1:7" x14ac:dyDescent="0.3">
      <c r="A269" s="182" t="s">
        <v>600</v>
      </c>
      <c r="B269" s="163" t="s">
        <v>603</v>
      </c>
      <c r="C269" s="164" t="s">
        <v>604</v>
      </c>
      <c r="D269" s="165">
        <v>69</v>
      </c>
      <c r="E269" s="105"/>
      <c r="F269" s="105"/>
      <c r="G269" s="105"/>
    </row>
    <row r="270" spans="1:7" x14ac:dyDescent="0.3">
      <c r="A270" s="182" t="s">
        <v>600</v>
      </c>
      <c r="B270" s="163" t="s">
        <v>605</v>
      </c>
      <c r="C270" s="164" t="s">
        <v>606</v>
      </c>
      <c r="D270" s="165">
        <v>75</v>
      </c>
      <c r="E270" s="105"/>
      <c r="F270" s="105"/>
      <c r="G270" s="105"/>
    </row>
    <row r="271" spans="1:7" x14ac:dyDescent="0.3">
      <c r="A271" s="182" t="s">
        <v>607</v>
      </c>
      <c r="B271" s="163" t="s">
        <v>608</v>
      </c>
      <c r="C271" s="164" t="s">
        <v>553</v>
      </c>
      <c r="D271" s="165">
        <v>63</v>
      </c>
      <c r="E271" s="105"/>
      <c r="F271" s="105"/>
      <c r="G271" s="105"/>
    </row>
    <row r="272" spans="1:7" x14ac:dyDescent="0.3">
      <c r="A272" s="182" t="s">
        <v>607</v>
      </c>
      <c r="B272" s="163" t="s">
        <v>609</v>
      </c>
      <c r="C272" s="164" t="s">
        <v>887</v>
      </c>
      <c r="D272" s="165">
        <v>75</v>
      </c>
      <c r="E272" s="105"/>
      <c r="F272" s="105"/>
      <c r="G272" s="105"/>
    </row>
    <row r="273" spans="1:7" x14ac:dyDescent="0.3">
      <c r="A273" s="182" t="s">
        <v>607</v>
      </c>
      <c r="B273" s="163" t="s">
        <v>610</v>
      </c>
      <c r="C273" s="164" t="s">
        <v>610</v>
      </c>
      <c r="D273" s="165">
        <v>75</v>
      </c>
      <c r="E273" s="105"/>
      <c r="F273" s="105"/>
      <c r="G273" s="105"/>
    </row>
    <row r="274" spans="1:7" x14ac:dyDescent="0.3">
      <c r="A274" s="182" t="s">
        <v>607</v>
      </c>
      <c r="B274" s="163" t="s">
        <v>611</v>
      </c>
      <c r="C274" s="164" t="s">
        <v>612</v>
      </c>
      <c r="D274" s="165">
        <v>63</v>
      </c>
      <c r="E274" s="105"/>
      <c r="F274" s="105"/>
      <c r="G274" s="105"/>
    </row>
    <row r="275" spans="1:7" x14ac:dyDescent="0.3">
      <c r="A275" s="182" t="s">
        <v>607</v>
      </c>
      <c r="B275" s="163" t="s">
        <v>305</v>
      </c>
      <c r="C275" s="164" t="s">
        <v>613</v>
      </c>
      <c r="D275" s="165">
        <v>75</v>
      </c>
      <c r="E275" s="105"/>
      <c r="F275" s="105"/>
      <c r="G275" s="105"/>
    </row>
    <row r="276" spans="1:7" x14ac:dyDescent="0.3">
      <c r="A276" s="182" t="s">
        <v>607</v>
      </c>
      <c r="B276" s="163" t="s">
        <v>614</v>
      </c>
      <c r="C276" s="164" t="s">
        <v>615</v>
      </c>
      <c r="D276" s="165">
        <v>69</v>
      </c>
      <c r="E276" s="105"/>
      <c r="F276" s="105"/>
      <c r="G276" s="105"/>
    </row>
    <row r="277" spans="1:7" x14ac:dyDescent="0.3">
      <c r="A277" s="182" t="s">
        <v>607</v>
      </c>
      <c r="B277" s="163" t="s">
        <v>616</v>
      </c>
      <c r="C277" s="164" t="s">
        <v>617</v>
      </c>
      <c r="D277" s="165">
        <v>69</v>
      </c>
      <c r="E277" s="105"/>
      <c r="F277" s="105"/>
      <c r="G277" s="105"/>
    </row>
    <row r="278" spans="1:7" x14ac:dyDescent="0.3">
      <c r="A278" s="182" t="s">
        <v>607</v>
      </c>
      <c r="B278" s="163" t="s">
        <v>618</v>
      </c>
      <c r="C278" s="164" t="s">
        <v>619</v>
      </c>
      <c r="D278" s="165">
        <v>63</v>
      </c>
      <c r="E278" s="105"/>
      <c r="F278" s="105"/>
      <c r="G278" s="105"/>
    </row>
    <row r="279" spans="1:7" ht="27.6" x14ac:dyDescent="0.3">
      <c r="A279" s="182" t="s">
        <v>607</v>
      </c>
      <c r="B279" s="163" t="s">
        <v>620</v>
      </c>
      <c r="C279" s="164" t="s">
        <v>621</v>
      </c>
      <c r="D279" s="165">
        <v>75</v>
      </c>
      <c r="E279" s="105"/>
      <c r="F279" s="105"/>
      <c r="G279" s="105"/>
    </row>
    <row r="280" spans="1:7" x14ac:dyDescent="0.3">
      <c r="A280" s="182" t="s">
        <v>622</v>
      </c>
      <c r="B280" s="163" t="s">
        <v>888</v>
      </c>
      <c r="C280" s="164" t="s">
        <v>889</v>
      </c>
      <c r="D280" s="165">
        <v>81</v>
      </c>
      <c r="E280" s="105"/>
      <c r="F280" s="105"/>
      <c r="G280" s="105"/>
    </row>
    <row r="281" spans="1:7" x14ac:dyDescent="0.3">
      <c r="A281" s="182" t="s">
        <v>622</v>
      </c>
      <c r="B281" s="163" t="s">
        <v>452</v>
      </c>
      <c r="C281" s="164" t="s">
        <v>890</v>
      </c>
      <c r="D281" s="165">
        <v>81</v>
      </c>
      <c r="E281" s="105"/>
      <c r="F281" s="105"/>
      <c r="G281" s="105"/>
    </row>
    <row r="282" spans="1:7" x14ac:dyDescent="0.3">
      <c r="A282" s="182" t="s">
        <v>622</v>
      </c>
      <c r="B282" s="163" t="s">
        <v>623</v>
      </c>
      <c r="C282" s="164" t="s">
        <v>529</v>
      </c>
      <c r="D282" s="165">
        <v>69</v>
      </c>
      <c r="E282" s="105"/>
      <c r="F282" s="105"/>
      <c r="G282" s="105"/>
    </row>
    <row r="283" spans="1:7" x14ac:dyDescent="0.3">
      <c r="A283" s="182" t="s">
        <v>622</v>
      </c>
      <c r="B283" s="163" t="s">
        <v>624</v>
      </c>
      <c r="C283" s="164" t="s">
        <v>625</v>
      </c>
      <c r="D283" s="165">
        <v>81</v>
      </c>
      <c r="E283" s="105"/>
      <c r="F283" s="105"/>
      <c r="G283" s="105"/>
    </row>
    <row r="284" spans="1:7" x14ac:dyDescent="0.3">
      <c r="A284" s="182" t="s">
        <v>622</v>
      </c>
      <c r="B284" s="163" t="s">
        <v>626</v>
      </c>
      <c r="C284" s="164" t="s">
        <v>627</v>
      </c>
      <c r="D284" s="165">
        <v>81</v>
      </c>
      <c r="E284" s="105"/>
      <c r="F284" s="105"/>
      <c r="G284" s="105"/>
    </row>
    <row r="285" spans="1:7" x14ac:dyDescent="0.3">
      <c r="A285" s="182" t="s">
        <v>628</v>
      </c>
      <c r="B285" s="163" t="s">
        <v>629</v>
      </c>
      <c r="C285" s="164" t="s">
        <v>630</v>
      </c>
      <c r="D285" s="165">
        <v>81</v>
      </c>
      <c r="E285" s="105"/>
      <c r="F285" s="105"/>
      <c r="G285" s="105"/>
    </row>
    <row r="286" spans="1:7" x14ac:dyDescent="0.3">
      <c r="A286" s="182" t="s">
        <v>628</v>
      </c>
      <c r="B286" s="163" t="s">
        <v>631</v>
      </c>
      <c r="C286" s="164" t="s">
        <v>632</v>
      </c>
      <c r="D286" s="165">
        <v>81</v>
      </c>
      <c r="E286" s="105"/>
      <c r="F286" s="105"/>
      <c r="G286" s="105"/>
    </row>
    <row r="287" spans="1:7" x14ac:dyDescent="0.3">
      <c r="A287" s="182" t="s">
        <v>628</v>
      </c>
      <c r="B287" s="163" t="s">
        <v>633</v>
      </c>
      <c r="C287" s="164" t="s">
        <v>634</v>
      </c>
      <c r="D287" s="165">
        <v>75</v>
      </c>
      <c r="E287" s="105"/>
      <c r="F287" s="105"/>
      <c r="G287" s="105"/>
    </row>
    <row r="288" spans="1:7" x14ac:dyDescent="0.3">
      <c r="A288" s="182" t="s">
        <v>628</v>
      </c>
      <c r="B288" s="163" t="s">
        <v>635</v>
      </c>
      <c r="C288" s="164" t="s">
        <v>636</v>
      </c>
      <c r="D288" s="165">
        <v>87</v>
      </c>
      <c r="E288" s="105"/>
      <c r="F288" s="105"/>
      <c r="G288" s="105"/>
    </row>
    <row r="289" spans="1:7" x14ac:dyDescent="0.3">
      <c r="A289" s="182" t="s">
        <v>628</v>
      </c>
      <c r="B289" s="163" t="s">
        <v>637</v>
      </c>
      <c r="C289" s="164" t="s">
        <v>638</v>
      </c>
      <c r="D289" s="165">
        <v>81</v>
      </c>
      <c r="E289" s="105"/>
      <c r="F289" s="105"/>
      <c r="G289" s="105"/>
    </row>
    <row r="290" spans="1:7" x14ac:dyDescent="0.3">
      <c r="A290" s="182" t="s">
        <v>628</v>
      </c>
      <c r="B290" s="163" t="s">
        <v>639</v>
      </c>
      <c r="C290" s="164" t="s">
        <v>640</v>
      </c>
      <c r="D290" s="165">
        <v>87</v>
      </c>
      <c r="E290" s="105"/>
      <c r="F290" s="105"/>
      <c r="G290" s="105"/>
    </row>
    <row r="291" spans="1:7" x14ac:dyDescent="0.3">
      <c r="A291" s="182" t="s">
        <v>628</v>
      </c>
      <c r="B291" s="163" t="s">
        <v>641</v>
      </c>
      <c r="C291" s="164" t="s">
        <v>641</v>
      </c>
      <c r="D291" s="165">
        <v>81</v>
      </c>
      <c r="E291" s="105"/>
      <c r="F291" s="105"/>
      <c r="G291" s="105"/>
    </row>
    <row r="292" spans="1:7" x14ac:dyDescent="0.3">
      <c r="A292" s="182" t="s">
        <v>628</v>
      </c>
      <c r="B292" s="163" t="s">
        <v>642</v>
      </c>
      <c r="C292" s="164" t="s">
        <v>643</v>
      </c>
      <c r="D292" s="165">
        <v>81</v>
      </c>
      <c r="E292" s="105"/>
      <c r="F292" s="105"/>
      <c r="G292" s="105"/>
    </row>
    <row r="293" spans="1:7" x14ac:dyDescent="0.3">
      <c r="A293" s="182" t="s">
        <v>628</v>
      </c>
      <c r="B293" s="163" t="s">
        <v>644</v>
      </c>
      <c r="C293" s="164" t="s">
        <v>645</v>
      </c>
      <c r="D293" s="165">
        <v>81</v>
      </c>
      <c r="E293" s="105"/>
      <c r="F293" s="105"/>
      <c r="G293" s="105"/>
    </row>
    <row r="294" spans="1:7" x14ac:dyDescent="0.3">
      <c r="A294" s="182" t="s">
        <v>646</v>
      </c>
      <c r="B294" s="163" t="s">
        <v>647</v>
      </c>
      <c r="C294" s="164" t="s">
        <v>648</v>
      </c>
      <c r="D294" s="165">
        <v>75</v>
      </c>
      <c r="E294" s="105"/>
      <c r="F294" s="105"/>
      <c r="G294" s="105"/>
    </row>
    <row r="295" spans="1:7" x14ac:dyDescent="0.3">
      <c r="A295" s="182" t="s">
        <v>646</v>
      </c>
      <c r="B295" s="163" t="s">
        <v>649</v>
      </c>
      <c r="C295" s="164" t="s">
        <v>649</v>
      </c>
      <c r="D295" s="165">
        <v>75</v>
      </c>
      <c r="E295" s="105"/>
      <c r="F295" s="105"/>
      <c r="G295" s="105"/>
    </row>
    <row r="296" spans="1:7" x14ac:dyDescent="0.3">
      <c r="A296" s="182" t="s">
        <v>646</v>
      </c>
      <c r="B296" s="163" t="s">
        <v>650</v>
      </c>
      <c r="C296" s="164" t="s">
        <v>651</v>
      </c>
      <c r="D296" s="165">
        <v>75</v>
      </c>
      <c r="E296" s="105"/>
      <c r="F296" s="105"/>
      <c r="G296" s="105"/>
    </row>
    <row r="297" spans="1:7" x14ac:dyDescent="0.3">
      <c r="A297" s="182" t="s">
        <v>652</v>
      </c>
      <c r="B297" s="163" t="s">
        <v>923</v>
      </c>
      <c r="C297" s="164" t="s">
        <v>340</v>
      </c>
      <c r="D297" s="165">
        <v>63</v>
      </c>
      <c r="E297" s="105"/>
      <c r="F297" s="105"/>
      <c r="G297" s="105"/>
    </row>
    <row r="298" spans="1:7" x14ac:dyDescent="0.3">
      <c r="A298" s="182" t="s">
        <v>652</v>
      </c>
      <c r="B298" s="163" t="s">
        <v>566</v>
      </c>
      <c r="C298" s="164" t="s">
        <v>891</v>
      </c>
      <c r="D298" s="165">
        <v>63</v>
      </c>
      <c r="E298" s="105"/>
      <c r="F298" s="105"/>
      <c r="G298" s="105"/>
    </row>
    <row r="299" spans="1:7" x14ac:dyDescent="0.3">
      <c r="A299" s="182" t="s">
        <v>653</v>
      </c>
      <c r="B299" s="163" t="s">
        <v>654</v>
      </c>
      <c r="C299" s="164" t="s">
        <v>655</v>
      </c>
      <c r="D299" s="165">
        <v>69</v>
      </c>
      <c r="E299" s="105"/>
      <c r="F299" s="105"/>
      <c r="G299" s="105"/>
    </row>
    <row r="300" spans="1:7" x14ac:dyDescent="0.3">
      <c r="A300" s="182" t="s">
        <v>653</v>
      </c>
      <c r="B300" s="163" t="s">
        <v>656</v>
      </c>
      <c r="C300" s="164" t="s">
        <v>657</v>
      </c>
      <c r="D300" s="165">
        <v>87</v>
      </c>
      <c r="E300" s="105"/>
      <c r="F300" s="105"/>
      <c r="G300" s="105"/>
    </row>
    <row r="301" spans="1:7" x14ac:dyDescent="0.3">
      <c r="E301" s="105"/>
      <c r="F301" s="105"/>
      <c r="G301" s="105"/>
    </row>
    <row r="302" spans="1:7" x14ac:dyDescent="0.3">
      <c r="E302" s="105"/>
      <c r="F302" s="105"/>
      <c r="G302" s="105"/>
    </row>
    <row r="303" spans="1:7" x14ac:dyDescent="0.3">
      <c r="E303" s="105"/>
      <c r="F303" s="105"/>
      <c r="G303" s="105"/>
    </row>
    <row r="304" spans="1:7" x14ac:dyDescent="0.3">
      <c r="E304" s="105"/>
      <c r="F304" s="105"/>
      <c r="G304" s="105"/>
    </row>
    <row r="305" spans="5:7" x14ac:dyDescent="0.3">
      <c r="E305" s="105"/>
      <c r="F305" s="105"/>
      <c r="G305" s="105"/>
    </row>
    <row r="306" spans="5:7" x14ac:dyDescent="0.3">
      <c r="E306" s="105"/>
      <c r="F306" s="105"/>
      <c r="G306" s="105"/>
    </row>
    <row r="307" spans="5:7" x14ac:dyDescent="0.3">
      <c r="E307" s="105"/>
      <c r="F307" s="105"/>
      <c r="G307" s="105"/>
    </row>
    <row r="308" spans="5:7" x14ac:dyDescent="0.3">
      <c r="E308" s="105"/>
      <c r="F308" s="105"/>
      <c r="G308" s="105"/>
    </row>
    <row r="309" spans="5:7" x14ac:dyDescent="0.3">
      <c r="E309" s="105"/>
      <c r="F309" s="105"/>
      <c r="G309" s="105"/>
    </row>
    <row r="310" spans="5:7" x14ac:dyDescent="0.3">
      <c r="E310" s="105"/>
      <c r="F310" s="105"/>
      <c r="G310" s="105"/>
    </row>
    <row r="311" spans="5:7" x14ac:dyDescent="0.3">
      <c r="E311" s="105"/>
      <c r="F311" s="105"/>
      <c r="G311" s="105"/>
    </row>
    <row r="312" spans="5:7" x14ac:dyDescent="0.3">
      <c r="E312" s="105"/>
      <c r="F312" s="105"/>
      <c r="G312" s="105"/>
    </row>
    <row r="313" spans="5:7" x14ac:dyDescent="0.3">
      <c r="E313" s="105"/>
      <c r="F313" s="105"/>
      <c r="G313" s="105"/>
    </row>
    <row r="314" spans="5:7" x14ac:dyDescent="0.3">
      <c r="E314" s="105"/>
      <c r="F314" s="105"/>
      <c r="G314" s="105"/>
    </row>
    <row r="315" spans="5:7" x14ac:dyDescent="0.3">
      <c r="E315" s="105"/>
      <c r="F315" s="105"/>
      <c r="G315" s="105"/>
    </row>
    <row r="316" spans="5:7" x14ac:dyDescent="0.3">
      <c r="E316" s="105"/>
      <c r="F316" s="105"/>
      <c r="G316" s="105"/>
    </row>
    <row r="317" spans="5:7" x14ac:dyDescent="0.3">
      <c r="E317" s="105"/>
      <c r="F317" s="105"/>
      <c r="G317" s="105"/>
    </row>
    <row r="318" spans="5:7" x14ac:dyDescent="0.3">
      <c r="E318" s="105"/>
      <c r="F318" s="105"/>
      <c r="G318" s="105"/>
    </row>
    <row r="319" spans="5:7" x14ac:dyDescent="0.3">
      <c r="E319" s="105"/>
      <c r="F319" s="105"/>
      <c r="G319" s="105"/>
    </row>
    <row r="320" spans="5:7" x14ac:dyDescent="0.3">
      <c r="E320" s="105"/>
      <c r="F320" s="105"/>
      <c r="G320" s="105"/>
    </row>
    <row r="321" spans="5:7" x14ac:dyDescent="0.3">
      <c r="E321" s="105"/>
      <c r="F321" s="105"/>
      <c r="G321" s="105"/>
    </row>
    <row r="322" spans="5:7" x14ac:dyDescent="0.3">
      <c r="E322" s="105"/>
      <c r="F322" s="105"/>
      <c r="G322" s="105"/>
    </row>
    <row r="323" spans="5:7" x14ac:dyDescent="0.3">
      <c r="E323" s="105"/>
      <c r="F323" s="105"/>
      <c r="G323" s="105"/>
    </row>
  </sheetData>
  <sheetProtection sheet="1" selectLockedCells="1" autoFilter="0"/>
  <mergeCells count="2">
    <mergeCell ref="A1:D1"/>
    <mergeCell ref="A2:D2"/>
  </mergeCells>
  <printOptions horizontalCentered="1"/>
  <pageMargins left="0.45" right="0.45" top="0.5" bottom="0.5" header="0.3" footer="0.3"/>
  <pageSetup scale="89" fitToHeight="0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Travel Expense Reconciliation</vt:lpstr>
      <vt:lpstr>Data</vt:lpstr>
      <vt:lpstr>2026 GSA Meal Allowance Rates</vt:lpstr>
      <vt:lpstr>'Travel Expense Reconciliation'!Print_Area</vt:lpstr>
      <vt:lpstr>'2026 GSA Meal Allowance Rates'!Print_Titles</vt:lpstr>
    </vt:vector>
  </TitlesOfParts>
  <Company>Athens-Clarke County Unified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Griffin</dc:creator>
  <cp:lastModifiedBy>Eric Griffin</cp:lastModifiedBy>
  <cp:lastPrinted>2025-01-07T18:07:11Z</cp:lastPrinted>
  <dcterms:created xsi:type="dcterms:W3CDTF">2017-07-14T17:46:14Z</dcterms:created>
  <dcterms:modified xsi:type="dcterms:W3CDTF">2025-10-06T14:59:40Z</dcterms:modified>
</cp:coreProperties>
</file>